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A8B7A8B0-F44E-4C8E-B719-9E2F1557AAF1}" xr6:coauthVersionLast="47" xr6:coauthVersionMax="47" xr10:uidLastSave="{00000000-0000-0000-0000-000000000000}"/>
  <bookViews>
    <workbookView xWindow="-108" yWindow="-108" windowWidth="23256" windowHeight="12456" xr2:uid="{1B791E68-8A0D-4569-8252-B0077017E587}"/>
  </bookViews>
  <sheets>
    <sheet name="Hoja1 (2)" sheetId="2" r:id="rId1"/>
    <sheet name="Hoja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 i="2" l="1"/>
  <c r="AB4" i="2"/>
  <c r="Z5" i="2"/>
  <c r="Z6" i="2"/>
  <c r="M7" i="2"/>
  <c r="O7" i="2"/>
  <c r="Z7" i="2"/>
  <c r="M8" i="2"/>
  <c r="Z8" i="2" s="1"/>
  <c r="O8" i="2"/>
  <c r="Z9" i="2"/>
  <c r="AB10" i="2"/>
  <c r="Z11" i="2"/>
  <c r="AB12" i="2"/>
  <c r="AB13" i="2"/>
  <c r="Z14" i="2"/>
  <c r="AB15" i="2"/>
  <c r="Z16" i="2"/>
  <c r="AB17" i="2"/>
  <c r="AB18" i="2"/>
  <c r="AB19" i="2"/>
  <c r="AB20" i="2"/>
  <c r="AB21" i="2"/>
  <c r="AB22" i="2"/>
  <c r="AB23" i="2"/>
  <c r="AB24" i="2"/>
  <c r="AB25" i="2"/>
  <c r="AB27" i="2"/>
  <c r="K28" i="2"/>
  <c r="Z31" i="2"/>
  <c r="AB32" i="2"/>
  <c r="AB33" i="2"/>
  <c r="Z34" i="2"/>
  <c r="Z35" i="2"/>
  <c r="Z36" i="2"/>
  <c r="AB37" i="2"/>
  <c r="Z38" i="2"/>
  <c r="Z39" i="2"/>
  <c r="AB46" i="2"/>
  <c r="AB47" i="2"/>
</calcChain>
</file>

<file path=xl/sharedStrings.xml><?xml version="1.0" encoding="utf-8"?>
<sst xmlns="http://schemas.openxmlformats.org/spreadsheetml/2006/main" count="1143" uniqueCount="350">
  <si>
    <t>Septiembre 2024</t>
  </si>
  <si>
    <t xml:space="preserve">Asesor Juridico </t>
  </si>
  <si>
    <t>Organización de los expedientes documentales acorde la normatividad archivistica, dejando respaldo escaneado y organizado de los documentos</t>
  </si>
  <si>
    <t>Reducir el riesgo</t>
  </si>
  <si>
    <t>Bajo</t>
  </si>
  <si>
    <t>Mayor</t>
  </si>
  <si>
    <t>Alta</t>
  </si>
  <si>
    <t>Informe de expedientes debidamente organizados y escaneados vs espedietes generados</t>
  </si>
  <si>
    <t>Con registro</t>
  </si>
  <si>
    <t>Continua</t>
  </si>
  <si>
    <t>Documentado</t>
  </si>
  <si>
    <t>Manual</t>
  </si>
  <si>
    <t>Correctivo</t>
  </si>
  <si>
    <t>Impacto</t>
  </si>
  <si>
    <t>Alto</t>
  </si>
  <si>
    <t>Menor</t>
  </si>
  <si>
    <t>Muy alta</t>
  </si>
  <si>
    <t>Ejecución y administración de procesos</t>
  </si>
  <si>
    <t xml:space="preserve">Posibilidad de inseguridad juridica debido a la pérdida o daño de documento  o expedientes administrativos, judiciales y/o contractuales por fallas en la custodia y/o archivo documental </t>
  </si>
  <si>
    <t>Pérdida o daño de documentos  o expedientes administrativos, judiciales y/o contractuales</t>
  </si>
  <si>
    <t xml:space="preserve">Fallas en la custodia y/o archivo documental </t>
  </si>
  <si>
    <t>Afectación reputacional</t>
  </si>
  <si>
    <t>ASESORÍA JURÍDICA</t>
  </si>
  <si>
    <t>GESTIÓN JURÍDICA</t>
  </si>
  <si>
    <t>APOYO ADMINISTRATIVO</t>
  </si>
  <si>
    <t xml:space="preserve"> El comité de conciliaciones en cabeza del Gerente y miembros permanentes, con el apoyo del Asesor Juridico Externo  se reúne dos veces al mes o de manera extraordinaria en caso que se requiera revisión de casos específicos, con el fin de realizar el análisis y toma de decisiones frente a los casos judiciales y pre-judiciales en los cuales está inmersa la institución, realizando la solicitud ante el comité y presentando la ficha técnica la cual debe contener los antecedentes y pretensiones del caso a analizar junto con el análisis y recomendación que da el área de Defensa Jurídica viendo la viabilidad de conciliación. En caso que el comité no se pueda reunir, se solicita al ente judicial el aplazamiento y en caso de no aprobar el aplazamiento se da la obligatoriedad de la ejecución del comité con los participantes. Se deja evidencia en actas de reunión y las certificaciones frente a entidades judiciales</t>
  </si>
  <si>
    <t>Media</t>
  </si>
  <si>
    <t>Informe de seguimiento de estados judiciales de procesos</t>
  </si>
  <si>
    <t>Extremo</t>
  </si>
  <si>
    <t>Catastrofico</t>
  </si>
  <si>
    <t>Posibilidad de sancion o condena derivadas de la Inoportunidad e ineficiencia para
la defensa en los procesos judiciales y
extrajudiciales y la Indebida aplicación de estrategia de defensa a favor del hospital</t>
  </si>
  <si>
    <t>Indebida aplicación de estrategia de defensa a favor del hospital</t>
  </si>
  <si>
    <t>Inoportunidad e ineficiencia para
la defensa en los procesos judiciales y
extrajudiciales</t>
  </si>
  <si>
    <t xml:space="preserve">Afectación económica </t>
  </si>
  <si>
    <t xml:space="preserve">Lider SIAU- Aux Adm SIAU - Areas de servicios que interactuen con el usuario </t>
  </si>
  <si>
    <t xml:space="preserve"> Capacitación continua del personal encargado de la recolección de datos y la implementación de sistemas de validación automática de la información ingresada.Establecimiento de un plan de acción con responsables y plazos claros para la implementación de mejoras, acompañado de revisiones periódicas para evaluar el progreso. Implementación de estrategias proactivas para incrementar la participación,a los usuarios en el diligenciamiento de las encuestas y la simplificación del proceso de llenado.</t>
  </si>
  <si>
    <t>Moderado</t>
  </si>
  <si>
    <t>alta</t>
  </si>
  <si>
    <t xml:space="preserve">Soportes de socializacion de la forma adecuada de diligenciar los formatos de encuestas de satisfaccion </t>
  </si>
  <si>
    <t>Preventivo</t>
  </si>
  <si>
    <t>Probabilidad</t>
  </si>
  <si>
    <t>Usuarios, productos y prácticas</t>
  </si>
  <si>
    <t xml:space="preserve">Posibilidad de analisis impreciso de la satisfacción del usuario por las  Inconsistencias en el diligenciamiento del formato  por parte de los usuarios  a fin de reflejar un porcentaje  autentico en el indicador de satisfacion </t>
  </si>
  <si>
    <t>Obtención de datos inconsistentes, incompletos o sesgados en las encuestas de satisfacción  , lo que puede generar resultados no fiables y afectar la toma de decisiones y mejoras en la calidad del servicio.</t>
  </si>
  <si>
    <t xml:space="preserve">Manipulacion al usuario por parte de terceros para el diligenciamiento de el formato de encuestas de satisfaccion . </t>
  </si>
  <si>
    <t>SIAU</t>
  </si>
  <si>
    <t>GESTIÓN MEDICA Y ASISTENCIAL</t>
  </si>
  <si>
    <t xml:space="preserve">Implementar una pedagogia constante para educar a los usuarios sobre el manejo y uso de los buzones, asegurando que comprendan como utilizar una heramienta de participacion ciudadana de manera efectiva </t>
  </si>
  <si>
    <t>Baja</t>
  </si>
  <si>
    <t xml:space="preserve">Soportes de Socializacion y capacitacion a los usuarios y comunidad en general sobre la forma correcta de diligenciar el formato de PQRSDF </t>
  </si>
  <si>
    <t>Posibilidad de dificultar la trazabilidad , tramitacion y resolucion de las solicutudes de PQRSD por el  no  diligenciamiento de forma completa del  formato de PQRSDF ( PA-GMA-AU-R3) por parte de los usuarios , lo que resulta en un impactomnegativo  de la resolutividad del proceso de gestion .</t>
  </si>
  <si>
    <t>La falta de entendimiento en el diligenciamiento de los formatos PQRSDF por parte de los usuarios ocasiona la presentación de solicitudes incompletas, lo que impacta negativamente la capacidad resolutiva del proceso.</t>
  </si>
  <si>
    <t>Recepción de formatos PQRSDF ( PA-GMA-AU-R3) sin el diligenciamiento adecuado.</t>
  </si>
  <si>
    <t xml:space="preserve">Lider SIAU </t>
  </si>
  <si>
    <t>Establecimiento de protocolos claros que delimiten las funciones de la asociación de usuarios y sesiones informativas para que los miembros entiendan su papel y las limitaciones de su intervención en procesos clínicos y administrativos.Estos riesgos deben ser continuamente monitoreados y gestionados para garantizar que las actividades de la Asociación de Usuarios ASOHOSJUBA se realicen en un marco de respeto a los derechos de los pacientes y en coherencia con las políticas y procedimientos del hospital.</t>
  </si>
  <si>
    <t>Leve</t>
  </si>
  <si>
    <t xml:space="preserve">Soportes de Socializacion y capacitacion a la asociacion de usuarios sobre participacion social en salud y las respectivas funciones </t>
  </si>
  <si>
    <t>Aleatoria</t>
  </si>
  <si>
    <t>Detectivo</t>
  </si>
  <si>
    <t>Posibilidad que el indice de satisfaccion y percepcion de los usuarios disminuya porcentualmental al acceder a los servicios de la insitucion por la presion que ejercen sobre ellos,   los miembros de la Asociación de Usuarios, basados en una extralimitacion de sus roles .</t>
  </si>
  <si>
    <t xml:space="preserve">Falta de control en el ingreso alos servivios de Urgencias y Hospitalizacion   de los miembros de la asociacion de usuarios y sus extralimitaciones , en el ejercicio de partipacion social en salud en el hospital </t>
  </si>
  <si>
    <t>Facilidad de acceso a la informacion en el proceso de atencion en relacion con los pacientes   de los miembros de la asociacion de usuarios  .</t>
  </si>
  <si>
    <t xml:space="preserve"> 
Profesional Universitario Recursos Financieros y Contador</t>
  </si>
  <si>
    <t xml:space="preserve">Conciliar los saldos entre prespuesto y contabilidad
</t>
  </si>
  <si>
    <t xml:space="preserve">Acta de conciliacion de los valores reconocidos en la ejecucion de ingresos con los saldos reflejados en el estado de actividad financiera </t>
  </si>
  <si>
    <t>Sin documentar</t>
  </si>
  <si>
    <t>Posibilidad de incurrir en hallazgos administrativos y/o disciplinartios por parte de los entes de control y vigilancia por   inexactitud en los reportes realizados en el valor de los ingresos por servicios de salud  en la ejecucion presupuestal frente a los valores reportados en el estado de actividad financiera</t>
  </si>
  <si>
    <t>Falta de seguimiento y control  de la ejecucion presupuestal de ingresos frente a los valores reportados en el estado de actividad
No conciliar los saldo entre prespuesto y contabilidad</t>
  </si>
  <si>
    <t xml:space="preserve">Revelacion errado de los hechos economicos en los reportes a realizado a los entes de control 
</t>
  </si>
  <si>
    <t xml:space="preserve">CONTABILIDAD Y PRESUPUESTO </t>
  </si>
  <si>
    <t>GESTIÓN DE RECURSOS FINANCIEROS</t>
  </si>
  <si>
    <t>Profesional Universitario de Planeacion y profesional Univsersitario recursos financieros</t>
  </si>
  <si>
    <t>Socializar a los lideres de procesos la importancia del reporte real de las nececidades de las diferentes areas de la E.S.E entregando formato a realizar para la consolidacion de las necesidades</t>
  </si>
  <si>
    <t>Reporte incompleto de las necesidades reales por parte de los lideres de areas</t>
  </si>
  <si>
    <t>Profesional Universitario Recursos</t>
  </si>
  <si>
    <t>Realizar proyeccion  ingreso de acuerdo a los lineamiento de la secretaria de salud del Tolima y normas vigente de programacion de presupuesto y datos historicos de la E.S.E</t>
  </si>
  <si>
    <t>Muy baja</t>
  </si>
  <si>
    <t xml:space="preserve">Documento con la proyeccion de ingresos de acuerdo a lineamientos
Documento de socializacion importancia reporte real de las necesidades 
Formato para reporte de necesidades  </t>
  </si>
  <si>
    <t xml:space="preserve">Posibilidad de elaborar un presupuesto de ingresos y gastos no acorde con las necesidades institucionales debido al reporte incompleto de las necesidades por parte de los lideres de las diferentes areas </t>
  </si>
  <si>
    <t xml:space="preserve">Error en la proyeccion de los ingresos de la E.S.E
</t>
  </si>
  <si>
    <t xml:space="preserve">Desequilbrio prespuestual en la Ejecucion de los compromisos de la entidad </t>
  </si>
  <si>
    <t>Recursos fisicos y Lider de Porceso de Almacen</t>
  </si>
  <si>
    <t>Entrega del producto o insumo a traves del documento de salida en e cual el servicio realiza verificacion de lo entregado</t>
  </si>
  <si>
    <t xml:space="preserve">Registros de salida firmados por personas que reciben </t>
  </si>
  <si>
    <t xml:space="preserve">Posibilidad de entrega incorrecta de bienes a las diferentes secciones del hospital  por errores en codificación en elementos y/o mala  elaboracion de documento de  salida </t>
  </si>
  <si>
    <t>Mala elaboracion de documento de  salida</t>
  </si>
  <si>
    <t>Error humano en la preparación del pedido</t>
  </si>
  <si>
    <t>ALMACEN</t>
  </si>
  <si>
    <t>GESTIÓN DE RECURSOS FÍSICOS</t>
  </si>
  <si>
    <t>Realización de controles a traves de arqueos de inventarios</t>
  </si>
  <si>
    <t>Arqueos de inventarios</t>
  </si>
  <si>
    <t>Innadecuado registro de ingresos y salidas en el inventario de almacen por omisión del debido proceso</t>
  </si>
  <si>
    <t xml:space="preserve">Innadecuada ejecución del proceso de ingresos y salidas </t>
  </si>
  <si>
    <t>Retraso en realización de entrada de insumos</t>
  </si>
  <si>
    <t>Area de Contratación</t>
  </si>
  <si>
    <t>Diligenciamiento del formato de aprobación de póliza y verificación de la autenticidad de las mismas en las plataformas de las aseguradoras</t>
  </si>
  <si>
    <t>Soporte documento aprobación de póliza con documento adjunto de verificación de pólizas ante las plataformas de las aseguradoras legalmente constituidas</t>
  </si>
  <si>
    <t>Probabilidad de recibir garantías sin el lleno de requisitos legales causados por la no verificación de la misma en el momento de anexarla en el expediente</t>
  </si>
  <si>
    <t>No verificación de las pólizas según las condiciones determinadas en el contrato, no utilización de formatos para aprobación de pólizas</t>
  </si>
  <si>
    <t>Aumento de posibilidad de riesgo a causa de pagos innecesarios no cubiertos por aseguradoras</t>
  </si>
  <si>
    <t>CONTRATACION</t>
  </si>
  <si>
    <t>GESTION RECURSOS FINANCIEROS</t>
  </si>
  <si>
    <t>seguimiento a la contratación registrada en el formato de contratación</t>
  </si>
  <si>
    <t>Soporte de la publicación de los contratos realizados en las plataformas del SECOP II, página web institucional y plataforma SIA OBSERVATORIO, actas de reunión del área de control interno de forma mensual, soporte de reunión de publicación de contratos por la oficina de control interno</t>
  </si>
  <si>
    <t>Probabilidad de no llevar a cabo la publicación de los contratos en los términos establecidos en las plataforma de los entes de control</t>
  </si>
  <si>
    <t>problemas con la conectividad, inconvenientes con las plataformas como actualizaciones o simplemente caidas de las mismas plataformas u olvido del personal</t>
  </si>
  <si>
    <t>Represamiento de la publicación de la contratación,  demoras en la gestión de firmas, demoras en la expedición de RCP</t>
  </si>
  <si>
    <t>Verificación del profesional de la salud en la plataforma Registro Unico Nacional de Talento Humano en Salud</t>
  </si>
  <si>
    <t>Soporte de verificación del RETHUS, se anexa al expediente</t>
  </si>
  <si>
    <t>Posibilidad de contratar personal de la salud no idóneo  debido a la falsificación de la documentación académica y de registro profesional ocasionando problemas en la atención de pacientes</t>
  </si>
  <si>
    <t>No verificación de la documentación que se recibe</t>
  </si>
  <si>
    <t>Falsificación de la documentación legal académica, Puede tener graves consecuencias para la salud del paciente, incluyendo la agravación de la enfermedad o incluso la muerte en algunos casos</t>
  </si>
  <si>
    <t>Lider de programas especiales  Lider de proceso Estadistica</t>
  </si>
  <si>
    <t xml:space="preserve">Realizar Busqueda Activa institucion para asegurar que  las notificaciones se realicen </t>
  </si>
  <si>
    <t>Eventos encontrados en busqueda activa - notificacion de entes externos</t>
  </si>
  <si>
    <t>Posibiliad de no realizar la  notificacion  de un evento de interes en salud publica debido a falta de registro en el sivigila por desconocimiento de guias y protocolos</t>
  </si>
  <si>
    <t>Falta de registro en sivigila de los eventos de interes en salud publica</t>
  </si>
  <si>
    <t>Desconocimiento del profesional de los protocolos y algoritmos diseñados para cada evento , problema de comunicación entre colaboradores, fallas en la plataforma web al moneto de notifcar el evento</t>
  </si>
  <si>
    <t>ESTADISTICA</t>
  </si>
  <si>
    <t>GESTION DE RECURSOS FINANCIEROS</t>
  </si>
  <si>
    <t xml:space="preserve">APOYO ADMINISTRATIVO </t>
  </si>
  <si>
    <t>Profesional Universitario de Talento humano y Contratación</t>
  </si>
  <si>
    <t>Presentación oportuna de necesidad como etapa previa para llevar a cabo proceso de contratación.</t>
  </si>
  <si>
    <t>solicitud de necesidad.</t>
  </si>
  <si>
    <t>Posibilidad de incumplir con los mandatos legales en materia laboral al no suministrar dentro del término correspondiente la dotación de vestido y calzado de labor a funcionarios que por derecho les corresponde.</t>
  </si>
  <si>
    <t>inadecuada planeación en el reporte de necesidad de dotación para el personal y falta de liquidez.</t>
  </si>
  <si>
    <t>Por disponibilidad presupuestal no se lleva a cabo el proceso cuatrimestralmente.</t>
  </si>
  <si>
    <t>RECURSOS HUMANOS</t>
  </si>
  <si>
    <t>GESTIÓN DEL TALENTO HUMANO</t>
  </si>
  <si>
    <t>Profesional Universitario y Técnicos Administrativos del área de Gestión del Talento Humano</t>
  </si>
  <si>
    <t>verifiación de periodos de vacaciones y notificar a líderes indicando los funcionarios que se les causó las vacaciones y deben salir a su disfrute.</t>
  </si>
  <si>
    <t>informe mensual de periodos de vacaciones pendientes por programar.</t>
  </si>
  <si>
    <t>Posibilidad de no programar el disfrute del periodo de vacaciones cuando estas han sido causadas</t>
  </si>
  <si>
    <t>Acumulación de periodos de vacaciones.</t>
  </si>
  <si>
    <t>Por necesidad del servicio líderes de áreas omiten programar las vacaciones en el periodo que se causan.</t>
  </si>
  <si>
    <t>La liquidación prestaciones sociales y cuadros de turnos será realizada por dos técnicos administrativos de la oficina de gestión de talento humano, posteriormente líder del proceso realizará revisión y dará visto bueno previa digitalización en el software. así mismo, se realizará revisión aleatoria de lo digitado con lo liquidado.</t>
  </si>
  <si>
    <t>ENVIAR VÍA EMAIL DONDE SE APRUEBA EL ARCHIVO DE LIQUIDACIÓN POR PARTE DEL PROFESIONAL.</t>
  </si>
  <si>
    <t>Posibilidad de causar detrimento económico y daño antijurídico por generar incorrectamente la nómina.</t>
  </si>
  <si>
    <t>Error en la liquidación de Prestaciones sociales y cuadros de turno y error en la digitación de los valores liquidados en el software de nómina (ORACLE VM VIRTUALBOX).</t>
  </si>
  <si>
    <t>A las liquidaciones de prestaciones sociales y cuadros de turno no se les realiza revisiones posteriores.</t>
  </si>
  <si>
    <t>Coordinación médica</t>
  </si>
  <si>
    <t>Junta  de profesionales MIPRES en calificacion NO APROBADO</t>
  </si>
  <si>
    <t>Posibilidad insatisfaccion de ususario por negacion de insumo MIPRES como consecuencia de formulacion no PBS por inadecuada justificacion</t>
  </si>
  <si>
    <t xml:space="preserve">no justificacion de historia clinica y MIPRES </t>
  </si>
  <si>
    <t>Demora en entrega de Insumo y/o medicamento no PBS</t>
  </si>
  <si>
    <t>DEPENDENCIAS MISIONALES</t>
  </si>
  <si>
    <t>PROCESOS MISIONALES</t>
  </si>
  <si>
    <t>MISIONAL</t>
  </si>
  <si>
    <t>Reporte plataforma RUAF</t>
  </si>
  <si>
    <t>Posibilidad de certificar una natalidad que no corresponde por error de digitacion.</t>
  </si>
  <si>
    <t>Error de digitacion</t>
  </si>
  <si>
    <t>Falta de cuidado en digitación</t>
  </si>
  <si>
    <t>Programación de cirugias previas</t>
  </si>
  <si>
    <t>Informe de cirugias canceladas reportadas por el Sistema informativo Hospitalario Hosvital-HIS</t>
  </si>
  <si>
    <t>Posibilidad de cancelacion de procedimiento quirugico debido a  tramites administrativos por desabastecimiento de medicamentos y/o dispositivos medicos</t>
  </si>
  <si>
    <t>Aumento de tramites administrativos por desabastecimiento de medicamentos y/o dispositivos medicos</t>
  </si>
  <si>
    <t>Desabastecimiento de medicamentos y/o dispositivos medicos</t>
  </si>
  <si>
    <t>Profesional Universitario Cartera-Facturacion</t>
  </si>
  <si>
    <t>Diligenciamiento de la matriz para realizar seguimiento a giro Adress, reportar al area de facturacion la realcion de facturas que se relfejan como pendiente de facturar.</t>
  </si>
  <si>
    <t>Matriz seguimiento giro Adres- formato Secretaria de Salud del Tolima.</t>
  </si>
  <si>
    <t>Posibilidad de disminución en el flujo de recursos por el no cumplimiento del cobro del 50% de la facturación radicada en el mes anterior</t>
  </si>
  <si>
    <t>No  estar al dia con la facturacion radicada</t>
  </si>
  <si>
    <t>No diligencimieno oportuno de la matriz  de seguimiento Giro Adres</t>
  </si>
  <si>
    <t>CARTERA</t>
  </si>
  <si>
    <t>GESTIÓN DE RECURSOS FINANCIEIROS</t>
  </si>
  <si>
    <t>Profesional Universitario Cartera</t>
  </si>
  <si>
    <t xml:space="preserve">Acciones de cobro: 1. Circularización Trimestral de Saldos Insolutos o Pendientes de Pago 2. Reportes de Incumplimiento de Pago a través del Mecanismo de Giro Directo.3. Reporte de incursión de acciones que afectan y generan riesgo al Sistema General de Seguridad Social en Salud por no acatamiento a lo dispuesto la Ley 1122 del 2007, la Ley 1438 de 2011, Ley 1797 de 2016, reglamentada por la Resolución 6066 del 2016 Decreto 780 de 2016, Decreto 441 de 2022, Circular Conjunta 030 de 2013, Circulares Externas 008, 014, 011, 014, 017 de 2020, Modificada por la Circular 56 de 2022 que refieren la aclaración de cuentas, saneamiento contable y pago de los servicios de salud. 4. Participación activa en las Mesas Circular 030-2013 5. Presentación Solicitudes de Conciliación Extrajudicial en Derecho ante la Superintendencia Nacional de la Salud. 6. Gestión de Cobro a través de Oficios Prejuridicos, Derechos de Petición, Mesas de Trabajo. 7. Inicio  Acción Ejecutiva por Controversias Contractuales de que trata el numeral 6. Del Artículo 104 de la Ley 1437 del 2011, cuyo término de caducidad es el contemplado por el literal k) del Artículo 164 de la Ley 1437 del 2011. 8. Presentación Recurso de Reposición para agotar la vía administrativa, y garantizar el reconocimiento de acreencias dentro de Proceso Universal y Concursal Liquidatorio. 9. Acuerdos de Pago Celebrados. </t>
  </si>
  <si>
    <t>Documentos de Gestion de cobro.</t>
  </si>
  <si>
    <t>Posibilidad de Disminución en el flujo de Recursos  de la ESE  por la no gestion de cobro</t>
  </si>
  <si>
    <t xml:space="preserve">No realizacion oportuna de las acciones de cobro </t>
  </si>
  <si>
    <t xml:space="preserve">No realización de cruces de cartera periódico con las ERP                                                                          No contar con la Asesoría Jurídica que cumpla el perfil para esta Gestión.  
                                      </t>
  </si>
  <si>
    <t>Area de cuentas médicas</t>
  </si>
  <si>
    <t xml:space="preserve">Verificiación frente al área financiera o contable los valores glosados a las ERP </t>
  </si>
  <si>
    <t>Evitar el riesgo</t>
  </si>
  <si>
    <t>Enviar a las ERP solicitud de conciliación según reporte 8333 "Glosas balance general"</t>
  </si>
  <si>
    <t>No flujo de recursos o recaudo de cartera, debido a la No conciliación</t>
  </si>
  <si>
    <t>Alteración en el proceso de recuado con las ERP</t>
  </si>
  <si>
    <t>No conciliación entre el Hospitla y las ERP</t>
  </si>
  <si>
    <t>AUDITORIA MÉDICA</t>
  </si>
  <si>
    <t>GESTIÓN MÉDICA Y ASISTENCIAL</t>
  </si>
  <si>
    <t>Seguimiento en el sistema hospitalario (Hosvital) con envio de información a grupo de cuentas médicas con posterior firma en caso de respuesta</t>
  </si>
  <si>
    <t>Libro foliado con entrega y recibido de glosas y devoluciones por ERP, y evidencia de envío de "PAPEL DE TRABAJO" con soportes</t>
  </si>
  <si>
    <t>Riesgo de posible aceptación tácita por un tiempo mayor a 15 dias (IPS) y por parte de las ERP (5 dias)</t>
  </si>
  <si>
    <t xml:space="preserve">Respuesta inoportuna según normatividad vigente </t>
  </si>
  <si>
    <t>Falta de verificación oportuna a la respuesta de las ERP</t>
  </si>
  <si>
    <t>Verificación de objeciones en el correo electrónico insitucional y del área:  (ventanillaunica@hospitalsanjuanbautista.gov.co y auditoriamedica@hospitalsanjuanbautista.gov.co)</t>
  </si>
  <si>
    <t xml:space="preserve">Informe de revisión de correo electrónico del área y verificación en aplicativo IWANA, y solicitudes </t>
  </si>
  <si>
    <t>media</t>
  </si>
  <si>
    <t>Posibilidad de la omision de objeción en correo electrónico institucional</t>
  </si>
  <si>
    <t xml:space="preserve">No revisión oportuna de la objeción  </t>
  </si>
  <si>
    <t>Recepción tardia o nula de la objeción, y/o desviación de correos a otras dependencias</t>
  </si>
  <si>
    <t>Auxiliar de farmacia</t>
  </si>
  <si>
    <t>Doble verificación del medicamento antes de la dispensación, etiquetado claro y datos del paciente.</t>
  </si>
  <si>
    <t>Informe de medicamentos con error de dispensación informada por el área enfermería y farmacia</t>
  </si>
  <si>
    <t>Posibilidad de administrar erroneamente un medicamento a un paciente por la indebida entrega de medicamentos dada la falta de atención en el área de farmacia</t>
  </si>
  <si>
    <t xml:space="preserve">Error en la entrega de medicamentos </t>
  </si>
  <si>
    <t>Falta de atención en el área de farmacia</t>
  </si>
  <si>
    <t>SERVICIO FARMACÉUTICO</t>
  </si>
  <si>
    <t>GESTIÓN FARMACÉUTICA</t>
  </si>
  <si>
    <t>Control de temperatura y humedad mediante sistemas manuales, inspección regular de condiciones de almacenamiento, capacitación del personal en manejo de inventarios. Activar plan de contingencia para condiciones ambientales inadecuadas</t>
  </si>
  <si>
    <t>Registro de control de temperatura y húmedad tomado diario 3 veces al día</t>
  </si>
  <si>
    <t>Posibilidad de daño de medicamentos y dispositivos médicos por deficiencias en las condiciones de almacenamiento</t>
  </si>
  <si>
    <t>Deficiencias en las condiciones de almacenamiento (temperatura, humedad)</t>
  </si>
  <si>
    <t>Almacenamiento incorrecto que afecte la calidad del producto</t>
  </si>
  <si>
    <t>Verificación en recepción, rechazo de productos no conformes, revisiones de proveedores periódicas, manuales de recepción estandarizados.</t>
  </si>
  <si>
    <t>Redactar en el formato de recepción técnica la verificación de recepción, rechazo de productos no conformes, manuales de recepción estandarizados.</t>
  </si>
  <si>
    <t>Posibilidad de recibir productos no conformes o dañados porque los proveedores no cumplen con requisitos de calidad</t>
  </si>
  <si>
    <t>Proveedores no cumplen con requisitos de calidad</t>
  </si>
  <si>
    <t>Productos no conformes o dañados durante el transporte</t>
  </si>
  <si>
    <t>Reporte 8333 Glosas balance general</t>
  </si>
  <si>
    <t xml:space="preserve">24 a 500 veces </t>
  </si>
  <si>
    <t>por alteración en el proceso de recuado con las ERP</t>
  </si>
  <si>
    <t xml:space="preserve">riesgo de No conciliuación </t>
  </si>
  <si>
    <t>Seguimiento semanal en el sistema hospitalario (Hosvital) con envio de información a grupo de cuentas médicas con posterior fima en caso de respuesta</t>
  </si>
  <si>
    <t xml:space="preserve">Via mensaje de texto y firma del recibido </t>
  </si>
  <si>
    <t xml:space="preserve">por respuesta inoportuna según normatividad vigente </t>
  </si>
  <si>
    <t>riesgo de sanción</t>
  </si>
  <si>
    <t>Revisión correo electrónico institucional</t>
  </si>
  <si>
    <t>debido a recepción tardia de la objeción</t>
  </si>
  <si>
    <t>riesgo de inoportunidad</t>
  </si>
  <si>
    <t>Auxiliar Administrativo Gestión Documental</t>
  </si>
  <si>
    <t>Realizar inspecciones de mantenimiento de sistemas de almacenamiento 
y de condiciones ambientales en el archivo central</t>
  </si>
  <si>
    <t>Aceptar el  riesgo</t>
  </si>
  <si>
    <t>Registro de inspecciones de mantenimiento de sistemas de almacenamiento 
y de inspección de condiciones ambientales en el archivo central</t>
  </si>
  <si>
    <t xml:space="preserve">Posibilidad de daño y/o perdida de la documentación por insuficiencia de espacios para conservación y por malas condiciones ambientales y de infraestructura en el archivo central </t>
  </si>
  <si>
    <t xml:space="preserve">Malas condiciones ambientales y de infraestructura en el archivo central </t>
  </si>
  <si>
    <t>Insuficiencia de espacios para conservación</t>
  </si>
  <si>
    <t>GESTIÓN DOCUMENTAL</t>
  </si>
  <si>
    <t xml:space="preserve">Coordinación del procesos de facturación </t>
  </si>
  <si>
    <t xml:space="preserve">Realización de seguimiento de remisiones recepcionados por el área de validación pendiente por radicar, notificación de las remisiones pendientes por radicar al área encargada y emisión de llamados de atención en el marco de la normatividad laboral en los casos de incumplimiento  </t>
  </si>
  <si>
    <t>Informe seguimiento de remisiones recepcionados por el área de validación pendiente por radicar</t>
  </si>
  <si>
    <t>Catastrófico</t>
  </si>
  <si>
    <t xml:space="preserve">Posibilidad de demora en el proceso de radicación de cuentas ante ERP, debido al no cumplimiento en la validación de RIPS  y cargue de soportes en plataformas definidas por ERP o entidades gubernamentales </t>
  </si>
  <si>
    <t xml:space="preserve">rechazo de la estructura del RIPS y de soportes  por las plataformas dispuesta por las ERP </t>
  </si>
  <si>
    <t xml:space="preserve">falta de parametrización o alimentación adecuada de la información al sistema de información hospitalario </t>
  </si>
  <si>
    <t>ADMISIONES - FACTURACIÓN</t>
  </si>
  <si>
    <t xml:space="preserve">Realización de seguimiento de admisiones sin facturas (admisiones abiertas) por cada facturador de la ESE, notificación de atenciones pendientes por generación de facturas y emisión de llamados de atención en el marco de la normatividad laboral en los casos de incumplimiento  </t>
  </si>
  <si>
    <t xml:space="preserve">Informe de verificacion de Admisiones abiertas </t>
  </si>
  <si>
    <t xml:space="preserve">Posibilidad de demoras en la generación de facturas soportadas (cuentas) frente a los servicios prestados,  por la inadecuada ejecución del proceso por parte del personal facturador </t>
  </si>
  <si>
    <t xml:space="preserve">inoportunidad en la generación de facturas y anexo de soportes normativos </t>
  </si>
  <si>
    <t>falla u omisión del personal facturador en la ejecución del procedimiento (ineficiencia, aumento de volumen de facturas a gestionar)</t>
  </si>
  <si>
    <t>Profesional Universitario - SST</t>
  </si>
  <si>
    <t>Socialización de la resolución 1401 de 2007,estableciendo compromisos de que las personas con personal a cargo reporten los accidentes de trabajo</t>
  </si>
  <si>
    <t xml:space="preserve">Reporte con la investigación del accidente de trabajo </t>
  </si>
  <si>
    <t xml:space="preserve">Posibilidad de no investigar un accidente de trabajo en forma oportuna debido a la falta de comunicación de las áreas competentes y la no identificación de los peligros y los riesgosen sus labores sin poder definir e implementar medidas correctivas, preventivas y de mejora continua del SG-SST </t>
  </si>
  <si>
    <t xml:space="preserve">No identificación de los peligros y los riesgosen sus labores sin poder definir e implementar medidas correctivas, preventivas y de mejora continua del SG-SST </t>
  </si>
  <si>
    <t xml:space="preserve">Falta de comunicación de las áreas competentes </t>
  </si>
  <si>
    <t>SEGURIDAD Y SALUD EN EL TRABAJO</t>
  </si>
  <si>
    <t>GESTION DEL TALENTO HUMANO</t>
  </si>
  <si>
    <t>APOYO ADMNISTRATIVO</t>
  </si>
  <si>
    <t xml:space="preserve">Cruzar la informacion de ingresos del area de talento humano para determinar las personas que se conduciran desde el area de seguridad y salud en el trabajo a la tomna de exmanes ocupacionales. Posteriormente se verificaran quienes se tomaron el examen de ingreso y quienes no para gestionar nuevamente la toma del examen ocupacional  </t>
  </si>
  <si>
    <t>Base de datos de Talento Humano cruzada con informacion de examenes ocupacionales realizados por el médico ocupacional</t>
  </si>
  <si>
    <t xml:space="preserve">Posibilidad de omitir exámenes ocupacionales por falta de comunicación al profesional de seguridad y salud en el trabajo para determinar las condiciones de salud, física mental y social del trabajador, además de la omisión del debido proceso de la realización de contratación   </t>
  </si>
  <si>
    <t xml:space="preserve">Omisión del debido proceso de la realización de contratación   </t>
  </si>
  <si>
    <t xml:space="preserve">Falta de comunicación al profesional de seguridad y salud en el trabajo para determinar las condiciones de salud, física mental y social del trabajador </t>
  </si>
  <si>
    <t>Bacterióloga</t>
  </si>
  <si>
    <t>Realizar diariamente el inventario y de acuerdo a la disponibilidad reportada solicita si se requiere productos al banco de sangre proveedor de manera oportuna.  Reportar diariamente al programa de SIHEVI la disponibilidad de Hemocomponentes, codigo nacional  institucional, 516.</t>
  </si>
  <si>
    <t>Formato  de Control diadio de productos sanguineos  (PM-ADT-ST-28-R6). Formato de Solicitud de Productos Sanguíneos  (PM-ADT-ST-28-R1)</t>
  </si>
  <si>
    <t xml:space="preserve">Posibilidad de fallar en la atención a los pacientes en caso de requerir transfusiones en urgencia vital e igualmente cancelar cirugías por no contar con la disponibilidad de hemocomponentes. </t>
  </si>
  <si>
    <t>Falta en el control de inventarios para realizar la solicitud oportuna al Banco de Sangre Proveedor</t>
  </si>
  <si>
    <t>Hemocomponentes insuficientes requeridos para la atención oportuna a los pacientes</t>
  </si>
  <si>
    <t>SERVICIO DE GESTION PRETRANSFUSIONAL</t>
  </si>
  <si>
    <t xml:space="preserve">Coordinador del Servicio </t>
  </si>
  <si>
    <t>Garantizar la aplicación de las pruebas de control de calidad interno y externo de los diferentes procesos analíticos del servicio de Laboratorio Clínico, dejando el soporte en los formatos usados para tal fin y realizando el análisis de los resultados para tomar las medidas respectivas  que se requieren.</t>
  </si>
  <si>
    <t>Formatos de control de calidad externo de exámenes de laboratorio.  Formatos de control de calidad interno de equipos y reactivos usados en en los diferentes procedimientos de Laboratorio Clínico</t>
  </si>
  <si>
    <t xml:space="preserve">La posibilidad de  emitir resultados que no son los correctos y coherentes con el diagnóstico del paciente perjudicando un adecuado tratamiento, control y seguimiento de la patología,  todo  como consecuencia de  realizar un analisis incorrecto al usar reactivos en mal estado, equipos no calibrados y no controlados, falla del talento humano por falta de  concentración y seguridad durante el desarrollo de los procedimientos. </t>
  </si>
  <si>
    <t>Falta de seguimiento y control sobre los procesos analíticos.</t>
  </si>
  <si>
    <t>En el análisis de la muestra no se realiza seguimiento a la calidad de los reactivos en uso, el  estado óptimo y su disponibilidad, error humano en los procedimientos analíticos, daño en los equipos</t>
  </si>
  <si>
    <t>LABORATORIO CLINICO</t>
  </si>
  <si>
    <t>Reinducción, capacitación al personal responsable del manejo de las muestras biológicas realizando las actas de capacitación y mesas de trabajo. Verificación del diligenciamiento de los regitros de seguimiento de la calidad de la muestra, realizando la evaluación y análisis de los resultados obtenidos.</t>
  </si>
  <si>
    <t>Manual de Manejo de muestras Biologicas  (PM-ADT-LC-M9)      Formato de Control de calidad de las muestras tomadas  (PM-ADT-LC-23-R61-1),   Formato de Estadística de Riesgos, incidente y/o Eventos Adversos  (PM-ADT-LC-23-R61-2)</t>
  </si>
  <si>
    <t>La posibilidad de comprometer el estado de bienestar del paciente al reportar un resultado erroneo por aceptar y recibir muestras que no cumplen con los criterios de la calidad de la muestra.</t>
  </si>
  <si>
    <t>Falta de adherencia al manual de manejo de muestras que describe de manera estricta cuales son las condiciones para aceptar una muestra en el Laboratorio Clínico.</t>
  </si>
  <si>
    <t>No se verifica la calidad de la muestra en el mismo momento de la recepción.</t>
  </si>
  <si>
    <t>Area de Sistemas o TI</t>
  </si>
  <si>
    <t>Campañas de concientizacion sobre seguridad de la informacion, al grupo de interes sobre prevención y politicas de seguridad de la información, a traves de los diferentes servicios tecnologicos que se cuentan en la institucion..</t>
  </si>
  <si>
    <t xml:space="preserve">Actas de reunion infromando la campaña realizada. </t>
  </si>
  <si>
    <t>MUY ALTA</t>
  </si>
  <si>
    <t>Fallas tecnológicas</t>
  </si>
  <si>
    <t>Falta de capacitación del Persona en uso y apropiacion TIC.</t>
  </si>
  <si>
    <t>Sistemas</t>
  </si>
  <si>
    <t>Gestión de Sistemas Informaticos</t>
  </si>
  <si>
    <t xml:space="preserve">Configuración de las estaciones de trabajo con soluciones de seguridad informatica. (Antivirus, antirasomware, pasarelas de correos electronicos, trafico seguro), de acuerdo con las actividades establecisa en el manual de instalacion de estaciones de trabajo y el plan de mantenimiento preventivo institucional. </t>
  </si>
  <si>
    <t>Formato de mantenimiento preventivo.
Formato de mantenimiento de equipos informaticos y de telecomunicaciones</t>
  </si>
  <si>
    <t>Automático</t>
  </si>
  <si>
    <t>Pérdida de la propiedad de la información que impide su divulgación a individuos, entidades o procesos no autorizados.
El phishing dirigido (o spear phishing) es una técnica de ataque en la que los ciberdelincuentes envían correos electrónicos o mensajes falsos a personal específico del hospital, haciéndose pasar por una entidad confiable, como un proveedor de servicios de TI, un colega o una autoridad dentro del hospital. Estos mensajes suelen contener enlaces o archivos adjuntos maliciosos diseñados para robar credenciales de acceso o instalar malware.</t>
  </si>
  <si>
    <t>Deficiencias en la Gestión de Correo Electrónico y trafico web</t>
  </si>
  <si>
    <t>Posibilidad de Phishing o suplantación de identidad del grupo de interes (Usuarios, Proveedores, contratistas, entes de control, funcionarios.)</t>
  </si>
  <si>
    <t xml:space="preserve">SISTEMAS </t>
  </si>
  <si>
    <t>GESTION DE SISTEMAS INFORMÁTICOS</t>
  </si>
  <si>
    <t>Responsable Biomédica</t>
  </si>
  <si>
    <t>hacer seguimiento a los mantenimientos faltantes por dispositivos no encontrados en los servicios</t>
  </si>
  <si>
    <t>Formato biomedico para mantenimientos preventivos o correctivos</t>
  </si>
  <si>
    <t>Posibilidad de daño al paciente por falla de dispositivo biomedico por falta de mantenimiento preventivo o correctivo</t>
  </si>
  <si>
    <t xml:space="preserve">Falta de mantenimiento preventivo o correctivo del dispositivo por que no se encuentra en el servicio </t>
  </si>
  <si>
    <t>Fallo del dispositivo medico al momento de ser usado con paciente</t>
  </si>
  <si>
    <t>MANTENIMIENTO BIOMEDICO</t>
  </si>
  <si>
    <t>Lider de Calidad</t>
  </si>
  <si>
    <t>Realizar busqueda activa a través de rondas de seguridad del paciente y aplicación de listas de chequeo y seguimiento de indicadores de seguridad del paciente soportados en actas de comité. Capacitaciones al personal a cerca de prácticas seguras.</t>
  </si>
  <si>
    <t xml:space="preserve">Realización de gestión de eventos a través del protocolo de Londres e implementación de planes de mejora según prevenibilidad.Listado de asitencia a capacitaciones. </t>
  </si>
  <si>
    <t>Posibilidad de generar un daño al usuario causado por un evento adverso no detectado o gestionado.</t>
  </si>
  <si>
    <t xml:space="preserve">No identificación de eventos adversos </t>
  </si>
  <si>
    <t xml:space="preserve"> No gestión de eventos adversos presentados</t>
  </si>
  <si>
    <t>CALIDAD</t>
  </si>
  <si>
    <t>GESTIÓN DE CALIDAD</t>
  </si>
  <si>
    <t xml:space="preserve">EVALUACIÓN Y CONTROL </t>
  </si>
  <si>
    <t>Audiorias internas para evaluación de la implementación de acciones de mejoramiento, Desarrollo de la ruta crítica a través de la matriz PAMEC y definición de planes de acción para equipo de autoevaluación</t>
  </si>
  <si>
    <t xml:space="preserve">Acta de comité de calidad con evidencia de seguimiento a los planes de acción de cada equipo de  autoevaluación </t>
  </si>
  <si>
    <t>Posibilidad de no desarrollo de ciclos de mejoramiento continuo en los diferentes procesos institucionales, por falta de implementación de ruta critica del PAMEC o incumplimiento del porcentaje definido en los planes de acción</t>
  </si>
  <si>
    <t>Falta de implementación de la ruta critica del PAMEC</t>
  </si>
  <si>
    <t>Incumplimiento en el desarrollo de los planes de acción definidos  por procesos</t>
  </si>
  <si>
    <t>Realizar plan de auditorias por los servicios, para la verificación del cumplimiento de estandares.</t>
  </si>
  <si>
    <t>Informes de auditorias internas que permitan el seguimiento del cumplimiento de estandares de habilitación y certificado de declaración de autoevaluación</t>
  </si>
  <si>
    <t>Posibilidad de cierre de servicios por incumplimiento de estandares de habilitación</t>
  </si>
  <si>
    <t>No declaración de autoevaluación anual</t>
  </si>
  <si>
    <t xml:space="preserve">No seguimiento al cumplimiento de estandares de habilitación por servicios </t>
  </si>
  <si>
    <t>Estado</t>
  </si>
  <si>
    <t>Seguimiento</t>
  </si>
  <si>
    <t>Fecha Seguimiento</t>
  </si>
  <si>
    <t>Fecha
Implementación</t>
  </si>
  <si>
    <t>Responsable</t>
  </si>
  <si>
    <t>Plan de acción</t>
  </si>
  <si>
    <t>Tratamiento</t>
  </si>
  <si>
    <t>Zona de riesgo final</t>
  </si>
  <si>
    <t>Impacto residual final</t>
  </si>
  <si>
    <t>Impacto residual fina (%)</t>
  </si>
  <si>
    <t>Probabilidad residual final</t>
  </si>
  <si>
    <t>Probabilidad residual (%)</t>
  </si>
  <si>
    <t>Descripción de la evidencia</t>
  </si>
  <si>
    <t>Evidencia</t>
  </si>
  <si>
    <t>Frecuencia</t>
  </si>
  <si>
    <t>Documentación</t>
  </si>
  <si>
    <t>Calificación</t>
  </si>
  <si>
    <t>Implementación</t>
  </si>
  <si>
    <t>Tipo de control</t>
  </si>
  <si>
    <t>Afectación</t>
  </si>
  <si>
    <t>No. control</t>
  </si>
  <si>
    <t>Zona de riesgo inherente</t>
  </si>
  <si>
    <t>%</t>
  </si>
  <si>
    <t>Impacto inherente</t>
  </si>
  <si>
    <t xml:space="preserve"> Probabilidad inherente</t>
  </si>
  <si>
    <t>Clasificación riesgo</t>
  </si>
  <si>
    <t xml:space="preserve">Descripción del riesgo </t>
  </si>
  <si>
    <t>Causa Raíz</t>
  </si>
  <si>
    <t>Causa
inmediata</t>
  </si>
  <si>
    <t>REFERENCIA O CODIGO</t>
  </si>
  <si>
    <t>DEPENDENCIA</t>
  </si>
  <si>
    <t xml:space="preserve">PROCESO </t>
  </si>
  <si>
    <t>MACROPROCESO</t>
  </si>
  <si>
    <t>MATRIZ DE RIESGOS SEGÚN LA POLÍTICA Y GUÍA DE ADMINISTRACIÓN DEL RIESGO Y EL DISEÑO DE CONTROLES EN EL MARCO DEL MIPG DE LA FUNCIÓN PÚBLICA (VERSION 6 DE 2022) - HOSPITAL SAN JUAN BAUTISTA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</si>
</sst>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1"/>
      <color theme="1"/>
      <name val="Arial"/>
      <family val="2"/>
    </font>
    <font>
      <sz val="12"/>
      <color theme="1"/>
      <name val="Arial"/>
      <family val="2"/>
    </font>
    <font>
      <sz val="11"/>
      <name val="Arial"/>
      <family val="2"/>
    </font>
    <font>
      <sz val="11"/>
      <color rgb="FF040C28"/>
      <name val="Arial"/>
      <family val="2"/>
    </font>
    <font>
      <sz val="11"/>
      <color rgb="FF000000"/>
      <name val="Calibri"/>
      <family val="2"/>
      <scheme val="minor"/>
    </font>
    <font>
      <sz val="12"/>
      <name val="Arial"/>
      <family val="2"/>
    </font>
    <font>
      <sz val="11"/>
      <color rgb="FF000000"/>
      <name val="Arial"/>
      <family val="2"/>
    </font>
    <font>
      <b/>
      <sz val="11"/>
      <color theme="1"/>
      <name val="Arial"/>
      <family val="2"/>
    </font>
    <font>
      <sz val="14"/>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49" fontId="2" fillId="0" borderId="1" xfId="0" applyNumberFormat="1" applyFont="1" applyBorder="1" applyAlignment="1">
      <alignment vertical="center"/>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9" fontId="2" fillId="0" borderId="1" xfId="1"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9" fontId="2" fillId="2"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vertical="center"/>
    </xf>
    <xf numFmtId="0" fontId="4" fillId="0" borderId="1" xfId="0" applyFont="1" applyBorder="1" applyAlignment="1">
      <alignment vertical="center" wrapText="1"/>
    </xf>
    <xf numFmtId="9" fontId="4" fillId="0" borderId="3" xfId="1" applyFont="1" applyFill="1" applyBorder="1" applyAlignment="1">
      <alignment horizontal="center" vertical="center" wrapText="1"/>
    </xf>
    <xf numFmtId="9" fontId="4" fillId="0" borderId="3" xfId="1" applyFont="1" applyFill="1" applyBorder="1" applyAlignment="1">
      <alignment horizontal="center" vertical="center"/>
    </xf>
    <xf numFmtId="0" fontId="4" fillId="0" borderId="3" xfId="0" applyFont="1" applyBorder="1" applyAlignment="1">
      <alignment horizontal="center" vertical="center"/>
    </xf>
    <xf numFmtId="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9" fontId="4" fillId="0" borderId="3" xfId="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4" xfId="1" applyFont="1" applyFill="1" applyBorder="1" applyAlignment="1">
      <alignment horizontal="center" vertical="center" wrapText="1"/>
    </xf>
    <xf numFmtId="9" fontId="4" fillId="0" borderId="4" xfId="1" applyFont="1" applyFill="1" applyBorder="1" applyAlignment="1">
      <alignment horizontal="center" vertical="center"/>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9" fontId="4" fillId="0" borderId="4" xfId="1"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5" xfId="0" applyFont="1" applyBorder="1" applyAlignment="1">
      <alignment horizontal="center" vertical="center" wrapText="1"/>
    </xf>
    <xf numFmtId="9" fontId="3"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5" fillId="0" borderId="0" xfId="0" applyFont="1" applyAlignment="1">
      <alignment horizontal="center" vertical="center" wrapText="1"/>
    </xf>
    <xf numFmtId="9" fontId="3" fillId="0" borderId="1" xfId="1" applyFont="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vertical="center"/>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4" xfId="0" applyFont="1" applyBorder="1" applyAlignment="1">
      <alignment horizontal="center" vertical="center" wrapText="1"/>
    </xf>
    <xf numFmtId="0" fontId="2" fillId="2" borderId="4" xfId="0" applyFont="1" applyFill="1" applyBorder="1" applyAlignment="1">
      <alignment horizontal="left" vertical="center" wrapText="1"/>
    </xf>
    <xf numFmtId="0" fontId="2" fillId="3" borderId="4" xfId="0" applyFont="1" applyFill="1" applyBorder="1" applyAlignment="1">
      <alignment horizontal="center" vertical="center"/>
    </xf>
    <xf numFmtId="0" fontId="2" fillId="0" borderId="1" xfId="0" applyFont="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xf>
    <xf numFmtId="49" fontId="2" fillId="0" borderId="4" xfId="0" applyNumberFormat="1" applyFont="1" applyBorder="1" applyAlignment="1">
      <alignment vertical="center"/>
    </xf>
    <xf numFmtId="0" fontId="2" fillId="3"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xf>
    <xf numFmtId="0" fontId="2" fillId="0" borderId="1" xfId="0" applyFont="1" applyBorder="1"/>
    <xf numFmtId="49" fontId="2" fillId="0" borderId="1" xfId="0" applyNumberFormat="1" applyFont="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xf numFmtId="49" fontId="2" fillId="0" borderId="4" xfId="0" applyNumberFormat="1" applyFont="1" applyBorder="1" applyAlignment="1">
      <alignment vertical="center" wrapText="1"/>
    </xf>
    <xf numFmtId="0" fontId="2" fillId="0" borderId="4" xfId="0" applyFont="1" applyBorder="1" applyAlignment="1">
      <alignment vertical="center" wrapText="1"/>
    </xf>
    <xf numFmtId="0" fontId="2" fillId="2" borderId="4" xfId="0" applyFont="1" applyFill="1" applyBorder="1" applyAlignment="1">
      <alignment horizontal="center" vertical="center"/>
    </xf>
    <xf numFmtId="9" fontId="2"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9" fontId="2" fillId="0" borderId="4" xfId="0" applyNumberFormat="1" applyFont="1" applyBorder="1" applyAlignment="1">
      <alignment horizontal="center" vertical="center"/>
    </xf>
    <xf numFmtId="0" fontId="2" fillId="2" borderId="4" xfId="0" applyFont="1" applyFill="1" applyBorder="1"/>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9" fillId="5" borderId="1" xfId="0" applyFont="1" applyFill="1" applyBorder="1" applyAlignment="1">
      <alignment horizontal="center" vertical="center"/>
    </xf>
    <xf numFmtId="0" fontId="10" fillId="6" borderId="1"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F7EE9-1447-42B1-9D5E-FA78977F00A6}">
  <dimension ref="B1:AK47"/>
  <sheetViews>
    <sheetView tabSelected="1" zoomScale="110" zoomScaleNormal="110" workbookViewId="0">
      <pane ySplit="2" topLeftCell="A3" activePane="bottomLeft" state="frozen"/>
      <selection pane="bottomLeft" activeCell="B1" sqref="B1:AK1"/>
    </sheetView>
  </sheetViews>
  <sheetFormatPr baseColWidth="10" defaultRowHeight="14.4" x14ac:dyDescent="0.3"/>
  <cols>
    <col min="2" max="2" width="18.6640625" bestFit="1" customWidth="1"/>
    <col min="3" max="3" width="17.6640625" customWidth="1"/>
    <col min="4" max="4" width="21.77734375" customWidth="1"/>
    <col min="5" max="5" width="6" bestFit="1" customWidth="1"/>
    <col min="6" max="6" width="13.33203125" customWidth="1"/>
    <col min="7" max="7" width="18.6640625" customWidth="1"/>
    <col min="8" max="8" width="21.44140625" customWidth="1"/>
    <col min="9" max="9" width="29.88671875" customWidth="1"/>
    <col min="10" max="10" width="21.21875" customWidth="1"/>
    <col min="12" max="12" width="12.6640625" customWidth="1"/>
    <col min="17" max="17" width="3.44140625" bestFit="1" customWidth="1"/>
    <col min="18" max="18" width="13.21875" customWidth="1"/>
    <col min="20" max="20" width="14.77734375" bestFit="1" customWidth="1"/>
    <col min="22" max="22" width="17.33203125" customWidth="1"/>
    <col min="25" max="25" width="27.33203125" customWidth="1"/>
    <col min="26" max="26" width="13.5546875" customWidth="1"/>
    <col min="32" max="32" width="52.33203125" customWidth="1"/>
    <col min="33" max="33" width="16.109375" customWidth="1"/>
    <col min="34" max="34" width="16.6640625" customWidth="1"/>
    <col min="35" max="35" width="13" customWidth="1"/>
  </cols>
  <sheetData>
    <row r="1" spans="2:37" ht="41.4" customHeight="1" x14ac:dyDescent="0.3">
      <c r="B1" s="77" t="s">
        <v>349</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row>
    <row r="2" spans="2:37" ht="89.4" customHeight="1" x14ac:dyDescent="0.3">
      <c r="B2" s="76" t="s">
        <v>348</v>
      </c>
      <c r="C2" s="76" t="s">
        <v>347</v>
      </c>
      <c r="D2" s="76" t="s">
        <v>346</v>
      </c>
      <c r="E2" s="75" t="s">
        <v>345</v>
      </c>
      <c r="F2" s="73" t="s">
        <v>13</v>
      </c>
      <c r="G2" s="74" t="s">
        <v>344</v>
      </c>
      <c r="H2" s="74" t="s">
        <v>343</v>
      </c>
      <c r="I2" s="74" t="s">
        <v>342</v>
      </c>
      <c r="J2" s="74" t="s">
        <v>341</v>
      </c>
      <c r="K2" s="74" t="s">
        <v>330</v>
      </c>
      <c r="L2" s="74" t="s">
        <v>340</v>
      </c>
      <c r="M2" s="74" t="s">
        <v>338</v>
      </c>
      <c r="N2" s="74" t="s">
        <v>339</v>
      </c>
      <c r="O2" s="74" t="s">
        <v>338</v>
      </c>
      <c r="P2" s="74" t="s">
        <v>337</v>
      </c>
      <c r="Q2" s="75" t="s">
        <v>336</v>
      </c>
      <c r="R2" s="74" t="s">
        <v>335</v>
      </c>
      <c r="S2" s="74" t="s">
        <v>334</v>
      </c>
      <c r="T2" s="73" t="s">
        <v>333</v>
      </c>
      <c r="U2" s="73" t="s">
        <v>332</v>
      </c>
      <c r="V2" s="73" t="s">
        <v>331</v>
      </c>
      <c r="W2" s="73" t="s">
        <v>330</v>
      </c>
      <c r="X2" s="73" t="s">
        <v>329</v>
      </c>
      <c r="Y2" s="74" t="s">
        <v>328</v>
      </c>
      <c r="Z2" s="74" t="s">
        <v>327</v>
      </c>
      <c r="AA2" s="74" t="s">
        <v>326</v>
      </c>
      <c r="AB2" s="74" t="s">
        <v>325</v>
      </c>
      <c r="AC2" s="74" t="s">
        <v>324</v>
      </c>
      <c r="AD2" s="74" t="s">
        <v>323</v>
      </c>
      <c r="AE2" s="73" t="s">
        <v>322</v>
      </c>
      <c r="AF2" s="73" t="s">
        <v>321</v>
      </c>
      <c r="AG2" s="73" t="s">
        <v>320</v>
      </c>
      <c r="AH2" s="74" t="s">
        <v>319</v>
      </c>
      <c r="AI2" s="74" t="s">
        <v>318</v>
      </c>
      <c r="AJ2" s="73" t="s">
        <v>317</v>
      </c>
      <c r="AK2" s="73" t="s">
        <v>316</v>
      </c>
    </row>
    <row r="3" spans="2:37" ht="82.8" x14ac:dyDescent="0.3">
      <c r="B3" s="7" t="s">
        <v>305</v>
      </c>
      <c r="C3" s="7" t="s">
        <v>304</v>
      </c>
      <c r="D3" s="1" t="s">
        <v>303</v>
      </c>
      <c r="E3" s="1">
        <v>1</v>
      </c>
      <c r="F3" s="7" t="s">
        <v>33</v>
      </c>
      <c r="G3" s="7" t="s">
        <v>315</v>
      </c>
      <c r="H3" s="7" t="s">
        <v>314</v>
      </c>
      <c r="I3" s="7" t="s">
        <v>313</v>
      </c>
      <c r="J3" s="7" t="s">
        <v>17</v>
      </c>
      <c r="K3" s="72">
        <v>1</v>
      </c>
      <c r="L3" s="1" t="s">
        <v>76</v>
      </c>
      <c r="M3" s="8">
        <v>0.2</v>
      </c>
      <c r="N3" s="1" t="s">
        <v>29</v>
      </c>
      <c r="O3" s="8">
        <v>1</v>
      </c>
      <c r="P3" s="1" t="s">
        <v>28</v>
      </c>
      <c r="Q3" s="1">
        <v>1</v>
      </c>
      <c r="R3" s="1" t="s">
        <v>13</v>
      </c>
      <c r="S3" s="1" t="s">
        <v>39</v>
      </c>
      <c r="T3" s="1" t="s">
        <v>11</v>
      </c>
      <c r="U3" s="6">
        <v>0.4</v>
      </c>
      <c r="V3" s="1" t="s">
        <v>10</v>
      </c>
      <c r="W3" s="1" t="s">
        <v>9</v>
      </c>
      <c r="X3" s="7" t="s">
        <v>8</v>
      </c>
      <c r="Y3" s="50" t="s">
        <v>312</v>
      </c>
      <c r="Z3" s="6">
        <v>0.2</v>
      </c>
      <c r="AA3" s="1" t="s">
        <v>76</v>
      </c>
      <c r="AB3" s="6">
        <f>+O3-(O3*U3)</f>
        <v>0.6</v>
      </c>
      <c r="AC3" s="1" t="s">
        <v>36</v>
      </c>
      <c r="AD3" s="1" t="s">
        <v>36</v>
      </c>
      <c r="AE3" s="7" t="s">
        <v>3</v>
      </c>
      <c r="AF3" s="50" t="s">
        <v>311</v>
      </c>
      <c r="AG3" s="50" t="s">
        <v>297</v>
      </c>
      <c r="AH3" s="3" t="s">
        <v>0</v>
      </c>
      <c r="AI3" s="56"/>
      <c r="AJ3" s="56"/>
      <c r="AK3" s="56"/>
    </row>
    <row r="4" spans="2:37" ht="110.4" x14ac:dyDescent="0.3">
      <c r="B4" s="7" t="s">
        <v>305</v>
      </c>
      <c r="C4" s="7" t="s">
        <v>304</v>
      </c>
      <c r="D4" s="1" t="s">
        <v>303</v>
      </c>
      <c r="E4" s="1">
        <v>2</v>
      </c>
      <c r="F4" s="7" t="s">
        <v>33</v>
      </c>
      <c r="G4" s="7" t="s">
        <v>310</v>
      </c>
      <c r="H4" s="7" t="s">
        <v>309</v>
      </c>
      <c r="I4" s="7" t="s">
        <v>308</v>
      </c>
      <c r="J4" s="7" t="s">
        <v>17</v>
      </c>
      <c r="K4" s="72">
        <v>1</v>
      </c>
      <c r="L4" s="1" t="s">
        <v>76</v>
      </c>
      <c r="M4" s="6">
        <v>0.2</v>
      </c>
      <c r="N4" s="1" t="s">
        <v>36</v>
      </c>
      <c r="O4" s="6">
        <v>0.6</v>
      </c>
      <c r="P4" s="1" t="s">
        <v>36</v>
      </c>
      <c r="Q4" s="1">
        <v>1</v>
      </c>
      <c r="R4" s="1" t="s">
        <v>13</v>
      </c>
      <c r="S4" s="1" t="s">
        <v>39</v>
      </c>
      <c r="T4" s="1" t="s">
        <v>11</v>
      </c>
      <c r="U4" s="6">
        <v>0.4</v>
      </c>
      <c r="V4" s="1" t="s">
        <v>10</v>
      </c>
      <c r="W4" s="1" t="s">
        <v>9</v>
      </c>
      <c r="X4" s="1" t="s">
        <v>8</v>
      </c>
      <c r="Y4" s="50" t="s">
        <v>307</v>
      </c>
      <c r="Z4" s="6">
        <v>0.2</v>
      </c>
      <c r="AA4" s="1" t="s">
        <v>76</v>
      </c>
      <c r="AB4" s="6">
        <f>+O4-(O4*U4)</f>
        <v>0.36</v>
      </c>
      <c r="AC4" s="1" t="s">
        <v>15</v>
      </c>
      <c r="AD4" s="1" t="s">
        <v>4</v>
      </c>
      <c r="AE4" s="7" t="s">
        <v>3</v>
      </c>
      <c r="AF4" s="50" t="s">
        <v>306</v>
      </c>
      <c r="AG4" s="50" t="s">
        <v>297</v>
      </c>
      <c r="AH4" s="3" t="s">
        <v>0</v>
      </c>
      <c r="AI4" s="56"/>
      <c r="AJ4" s="56"/>
      <c r="AK4" s="56"/>
    </row>
    <row r="5" spans="2:37" ht="96.6" x14ac:dyDescent="0.3">
      <c r="B5" s="7" t="s">
        <v>305</v>
      </c>
      <c r="C5" s="7" t="s">
        <v>304</v>
      </c>
      <c r="D5" s="1" t="s">
        <v>303</v>
      </c>
      <c r="E5" s="1">
        <v>3</v>
      </c>
      <c r="F5" s="7" t="s">
        <v>21</v>
      </c>
      <c r="G5" s="7" t="s">
        <v>302</v>
      </c>
      <c r="H5" s="7" t="s">
        <v>301</v>
      </c>
      <c r="I5" s="7" t="s">
        <v>300</v>
      </c>
      <c r="J5" s="7" t="s">
        <v>17</v>
      </c>
      <c r="K5" s="1">
        <v>144</v>
      </c>
      <c r="L5" s="1" t="s">
        <v>26</v>
      </c>
      <c r="M5" s="6">
        <v>0.6</v>
      </c>
      <c r="N5" s="1" t="s">
        <v>5</v>
      </c>
      <c r="O5" s="6">
        <v>0.8</v>
      </c>
      <c r="P5" s="1" t="s">
        <v>14</v>
      </c>
      <c r="Q5" s="1">
        <v>1</v>
      </c>
      <c r="R5" s="7" t="s">
        <v>40</v>
      </c>
      <c r="S5" s="1" t="s">
        <v>39</v>
      </c>
      <c r="T5" s="1" t="s">
        <v>11</v>
      </c>
      <c r="U5" s="6">
        <v>0.4</v>
      </c>
      <c r="V5" s="1" t="s">
        <v>10</v>
      </c>
      <c r="W5" s="1" t="s">
        <v>9</v>
      </c>
      <c r="X5" s="1" t="s">
        <v>8</v>
      </c>
      <c r="Y5" s="50" t="s">
        <v>299</v>
      </c>
      <c r="Z5" s="13">
        <f>+M5-(M5*U5)</f>
        <v>0.36</v>
      </c>
      <c r="AA5" s="1" t="s">
        <v>48</v>
      </c>
      <c r="AB5" s="6">
        <v>0.8</v>
      </c>
      <c r="AC5" s="1" t="s">
        <v>5</v>
      </c>
      <c r="AD5" s="1" t="s">
        <v>14</v>
      </c>
      <c r="AE5" s="7" t="s">
        <v>3</v>
      </c>
      <c r="AF5" s="50" t="s">
        <v>298</v>
      </c>
      <c r="AG5" s="50" t="s">
        <v>297</v>
      </c>
      <c r="AH5" s="3" t="s">
        <v>0</v>
      </c>
      <c r="AI5" s="56"/>
      <c r="AJ5" s="56"/>
      <c r="AK5" s="56"/>
    </row>
    <row r="6" spans="2:37" ht="82.8" x14ac:dyDescent="0.3">
      <c r="B6" s="60" t="s">
        <v>24</v>
      </c>
      <c r="C6" s="60" t="s">
        <v>88</v>
      </c>
      <c r="D6" s="60" t="s">
        <v>296</v>
      </c>
      <c r="E6" s="66">
        <v>4</v>
      </c>
      <c r="F6" s="60" t="s">
        <v>21</v>
      </c>
      <c r="G6" s="60" t="s">
        <v>295</v>
      </c>
      <c r="H6" s="60" t="s">
        <v>294</v>
      </c>
      <c r="I6" s="60" t="s">
        <v>293</v>
      </c>
      <c r="J6" s="60" t="s">
        <v>17</v>
      </c>
      <c r="K6" s="66">
        <v>1095</v>
      </c>
      <c r="L6" s="66" t="s">
        <v>6</v>
      </c>
      <c r="M6" s="67">
        <v>0.8</v>
      </c>
      <c r="N6" s="66" t="s">
        <v>5</v>
      </c>
      <c r="O6" s="67">
        <v>0.8</v>
      </c>
      <c r="P6" s="66" t="s">
        <v>14</v>
      </c>
      <c r="Q6" s="66">
        <v>1</v>
      </c>
      <c r="R6" s="60" t="s">
        <v>40</v>
      </c>
      <c r="S6" s="66" t="s">
        <v>39</v>
      </c>
      <c r="T6" s="66" t="s">
        <v>11</v>
      </c>
      <c r="U6" s="67">
        <v>0.4</v>
      </c>
      <c r="V6" s="66" t="s">
        <v>10</v>
      </c>
      <c r="W6" s="66" t="s">
        <v>9</v>
      </c>
      <c r="X6" s="66" t="s">
        <v>8</v>
      </c>
      <c r="Y6" s="63" t="s">
        <v>292</v>
      </c>
      <c r="Z6" s="65">
        <f>+M6-(M6*U6)</f>
        <v>0.48</v>
      </c>
      <c r="AA6" s="66" t="s">
        <v>6</v>
      </c>
      <c r="AB6" s="67">
        <v>0.8</v>
      </c>
      <c r="AC6" s="66" t="s">
        <v>5</v>
      </c>
      <c r="AD6" s="64" t="s">
        <v>14</v>
      </c>
      <c r="AE6" s="63" t="s">
        <v>3</v>
      </c>
      <c r="AF6" s="63" t="s">
        <v>291</v>
      </c>
      <c r="AG6" s="62" t="s">
        <v>290</v>
      </c>
      <c r="AH6" s="53" t="s">
        <v>0</v>
      </c>
      <c r="AI6" s="61"/>
      <c r="AJ6" s="61"/>
      <c r="AK6" s="61"/>
    </row>
    <row r="7" spans="2:37" ht="82.8" x14ac:dyDescent="0.3">
      <c r="B7" s="69" t="s">
        <v>24</v>
      </c>
      <c r="C7" s="69" t="s">
        <v>289</v>
      </c>
      <c r="D7" s="69" t="s">
        <v>288</v>
      </c>
      <c r="E7" s="71">
        <v>5</v>
      </c>
      <c r="F7" s="7" t="s">
        <v>33</v>
      </c>
      <c r="G7" s="69" t="s">
        <v>287</v>
      </c>
      <c r="H7" s="7" t="s">
        <v>286</v>
      </c>
      <c r="I7" s="69" t="s">
        <v>285</v>
      </c>
      <c r="J7" s="7" t="s">
        <v>278</v>
      </c>
      <c r="K7" s="7">
        <v>8760</v>
      </c>
      <c r="L7" s="1" t="s">
        <v>277</v>
      </c>
      <c r="M7" s="6" t="str">
        <f>IF(L7="Muy Alta","100%",IF(L7="Alta","80%",IF(L7="Media","60%",IF(L7="Baja","40%",IF(L7="Muy Baja","20%")))))</f>
        <v>100%</v>
      </c>
      <c r="N7" s="1" t="s">
        <v>5</v>
      </c>
      <c r="O7" s="6" t="str">
        <f>IF(N7="Catastrófico","100%",IF(N7="Mayor","80%",IF(N7="Moderado","60%",IF(N7="Menor","40%",IF(N7="Leve","20%")))))</f>
        <v>80%</v>
      </c>
      <c r="P7" s="1" t="s">
        <v>28</v>
      </c>
      <c r="Q7" s="7">
        <v>1</v>
      </c>
      <c r="R7" s="7" t="s">
        <v>40</v>
      </c>
      <c r="S7" s="7" t="s">
        <v>58</v>
      </c>
      <c r="T7" s="7" t="s">
        <v>284</v>
      </c>
      <c r="U7" s="13">
        <v>0.4</v>
      </c>
      <c r="V7" s="7" t="s">
        <v>10</v>
      </c>
      <c r="W7" s="7" t="s">
        <v>9</v>
      </c>
      <c r="X7" s="1" t="s">
        <v>8</v>
      </c>
      <c r="Y7" s="7" t="s">
        <v>283</v>
      </c>
      <c r="Z7" s="65">
        <f>+M7-(M7*U7)</f>
        <v>0.6</v>
      </c>
      <c r="AA7" s="7" t="s">
        <v>26</v>
      </c>
      <c r="AB7" s="13">
        <v>0.8</v>
      </c>
      <c r="AC7" s="7" t="s">
        <v>5</v>
      </c>
      <c r="AD7" s="7" t="s">
        <v>14</v>
      </c>
      <c r="AE7" s="63" t="s">
        <v>3</v>
      </c>
      <c r="AF7" s="7" t="s">
        <v>282</v>
      </c>
      <c r="AG7" s="7" t="s">
        <v>274</v>
      </c>
      <c r="AH7" s="3" t="s">
        <v>0</v>
      </c>
      <c r="AI7" s="2"/>
      <c r="AJ7" s="7"/>
      <c r="AK7" s="7"/>
    </row>
    <row r="8" spans="2:37" ht="184.8" customHeight="1" x14ac:dyDescent="0.3">
      <c r="B8" s="69"/>
      <c r="C8" s="69" t="s">
        <v>281</v>
      </c>
      <c r="D8" s="69" t="s">
        <v>280</v>
      </c>
      <c r="E8" s="70"/>
      <c r="F8" s="7" t="s">
        <v>33</v>
      </c>
      <c r="G8" s="69"/>
      <c r="H8" s="7" t="s">
        <v>279</v>
      </c>
      <c r="I8" s="69"/>
      <c r="J8" s="7" t="s">
        <v>278</v>
      </c>
      <c r="K8" s="7">
        <v>8760</v>
      </c>
      <c r="L8" s="1" t="s">
        <v>277</v>
      </c>
      <c r="M8" s="6" t="str">
        <f>IF(L8="Muy Alta","100%",IF(L8="Alta","80%",IF(L8="Media","60%",IF(L8="Baja","40%",IF(L8="Muy Baja","20%")))))</f>
        <v>100%</v>
      </c>
      <c r="N8" s="1" t="s">
        <v>5</v>
      </c>
      <c r="O8" s="6" t="str">
        <f>IF(N8="Catastrófico","100%",IF(N8="Mayor","80%",IF(N8="Moderado","60%",IF(N8="Menor","40%",IF(N8="Leve","20%")))))</f>
        <v>80%</v>
      </c>
      <c r="P8" s="1" t="s">
        <v>28</v>
      </c>
      <c r="Q8" s="7">
        <v>1</v>
      </c>
      <c r="R8" s="7" t="s">
        <v>40</v>
      </c>
      <c r="S8" s="7" t="s">
        <v>39</v>
      </c>
      <c r="T8" s="7" t="s">
        <v>11</v>
      </c>
      <c r="U8" s="13">
        <v>0.4</v>
      </c>
      <c r="V8" s="7" t="s">
        <v>10</v>
      </c>
      <c r="W8" s="7" t="s">
        <v>9</v>
      </c>
      <c r="X8" s="1" t="s">
        <v>8</v>
      </c>
      <c r="Y8" s="7" t="s">
        <v>276</v>
      </c>
      <c r="Z8" s="13">
        <f>+M8-(M8*U8)</f>
        <v>0.6</v>
      </c>
      <c r="AA8" s="7" t="s">
        <v>26</v>
      </c>
      <c r="AB8" s="13">
        <v>0.8</v>
      </c>
      <c r="AC8" s="7" t="s">
        <v>5</v>
      </c>
      <c r="AD8" s="7" t="s">
        <v>14</v>
      </c>
      <c r="AE8" s="50" t="s">
        <v>3</v>
      </c>
      <c r="AF8" s="7" t="s">
        <v>275</v>
      </c>
      <c r="AG8" s="7" t="s">
        <v>274</v>
      </c>
      <c r="AH8" s="53" t="s">
        <v>0</v>
      </c>
      <c r="AI8" s="2"/>
      <c r="AJ8" s="7"/>
      <c r="AK8" s="7"/>
    </row>
    <row r="9" spans="2:37" ht="138" x14ac:dyDescent="0.3">
      <c r="B9" s="7" t="s">
        <v>147</v>
      </c>
      <c r="C9" s="7" t="s">
        <v>146</v>
      </c>
      <c r="D9" s="7" t="s">
        <v>268</v>
      </c>
      <c r="E9" s="66">
        <v>6</v>
      </c>
      <c r="F9" s="60" t="s">
        <v>21</v>
      </c>
      <c r="G9" s="60" t="s">
        <v>273</v>
      </c>
      <c r="H9" s="60" t="s">
        <v>272</v>
      </c>
      <c r="I9" s="60" t="s">
        <v>271</v>
      </c>
      <c r="J9" s="60" t="s">
        <v>17</v>
      </c>
      <c r="K9" s="66">
        <v>350</v>
      </c>
      <c r="L9" s="1" t="s">
        <v>26</v>
      </c>
      <c r="M9" s="6">
        <v>0.6</v>
      </c>
      <c r="N9" s="66" t="s">
        <v>36</v>
      </c>
      <c r="O9" s="67">
        <v>0.6</v>
      </c>
      <c r="P9" s="1" t="s">
        <v>36</v>
      </c>
      <c r="Q9" s="66">
        <v>1</v>
      </c>
      <c r="R9" s="60" t="s">
        <v>40</v>
      </c>
      <c r="S9" s="66" t="s">
        <v>39</v>
      </c>
      <c r="T9" s="66" t="s">
        <v>11</v>
      </c>
      <c r="U9" s="67">
        <v>0.4</v>
      </c>
      <c r="V9" s="66" t="s">
        <v>10</v>
      </c>
      <c r="W9" s="66" t="s">
        <v>9</v>
      </c>
      <c r="X9" s="66" t="s">
        <v>8</v>
      </c>
      <c r="Y9" s="63" t="s">
        <v>270</v>
      </c>
      <c r="Z9" s="13">
        <f>+M9-(M9*U9)</f>
        <v>0.36</v>
      </c>
      <c r="AA9" s="66" t="s">
        <v>48</v>
      </c>
      <c r="AB9" s="67">
        <v>0.6</v>
      </c>
      <c r="AC9" s="66" t="s">
        <v>36</v>
      </c>
      <c r="AD9" s="64" t="s">
        <v>36</v>
      </c>
      <c r="AE9" s="63" t="s">
        <v>173</v>
      </c>
      <c r="AF9" s="63" t="s">
        <v>269</v>
      </c>
      <c r="AG9" s="62" t="s">
        <v>255</v>
      </c>
      <c r="AH9" s="3" t="s">
        <v>0</v>
      </c>
      <c r="AI9" s="68"/>
      <c r="AJ9" s="61"/>
      <c r="AK9" s="61"/>
    </row>
    <row r="10" spans="2:37" ht="220.8" x14ac:dyDescent="0.3">
      <c r="B10" s="7" t="s">
        <v>147</v>
      </c>
      <c r="C10" s="7" t="s">
        <v>146</v>
      </c>
      <c r="D10" s="7" t="s">
        <v>268</v>
      </c>
      <c r="E10" s="66">
        <v>7</v>
      </c>
      <c r="F10" s="60" t="s">
        <v>21</v>
      </c>
      <c r="G10" s="60" t="s">
        <v>267</v>
      </c>
      <c r="H10" s="60" t="s">
        <v>266</v>
      </c>
      <c r="I10" s="60" t="s">
        <v>265</v>
      </c>
      <c r="J10" s="60" t="s">
        <v>17</v>
      </c>
      <c r="K10" s="66">
        <v>350</v>
      </c>
      <c r="L10" s="1" t="s">
        <v>26</v>
      </c>
      <c r="M10" s="6">
        <v>0.6</v>
      </c>
      <c r="N10" s="66" t="s">
        <v>36</v>
      </c>
      <c r="O10" s="67">
        <v>0.6</v>
      </c>
      <c r="P10" s="1" t="s">
        <v>36</v>
      </c>
      <c r="Q10" s="66">
        <v>1</v>
      </c>
      <c r="R10" s="1" t="s">
        <v>13</v>
      </c>
      <c r="S10" s="66" t="s">
        <v>39</v>
      </c>
      <c r="T10" s="66" t="s">
        <v>11</v>
      </c>
      <c r="U10" s="67">
        <v>0.4</v>
      </c>
      <c r="V10" s="66" t="s">
        <v>10</v>
      </c>
      <c r="W10" s="66" t="s">
        <v>9</v>
      </c>
      <c r="X10" s="66" t="s">
        <v>8</v>
      </c>
      <c r="Y10" s="63" t="s">
        <v>264</v>
      </c>
      <c r="Z10" s="65">
        <v>0.6</v>
      </c>
      <c r="AA10" s="7" t="s">
        <v>26</v>
      </c>
      <c r="AB10" s="6">
        <f>+O10-(O10*U10)</f>
        <v>0.36</v>
      </c>
      <c r="AC10" s="1" t="s">
        <v>15</v>
      </c>
      <c r="AD10" s="64" t="s">
        <v>36</v>
      </c>
      <c r="AE10" s="63" t="s">
        <v>173</v>
      </c>
      <c r="AF10" s="63" t="s">
        <v>263</v>
      </c>
      <c r="AG10" s="62" t="s">
        <v>262</v>
      </c>
      <c r="AH10" s="53" t="s">
        <v>0</v>
      </c>
      <c r="AI10" s="61"/>
      <c r="AJ10" s="61"/>
      <c r="AK10" s="61"/>
    </row>
    <row r="11" spans="2:37" ht="96.6" x14ac:dyDescent="0.3">
      <c r="B11" s="7" t="s">
        <v>147</v>
      </c>
      <c r="C11" s="7" t="s">
        <v>146</v>
      </c>
      <c r="D11" s="7" t="s">
        <v>261</v>
      </c>
      <c r="E11" s="1">
        <v>8</v>
      </c>
      <c r="F11" s="7" t="s">
        <v>21</v>
      </c>
      <c r="G11" s="60" t="s">
        <v>260</v>
      </c>
      <c r="H11" s="60" t="s">
        <v>259</v>
      </c>
      <c r="I11" s="60" t="s">
        <v>258</v>
      </c>
      <c r="J11" s="7" t="s">
        <v>17</v>
      </c>
      <c r="K11" s="1">
        <v>6</v>
      </c>
      <c r="L11" s="1" t="s">
        <v>48</v>
      </c>
      <c r="M11" s="6">
        <v>0.4</v>
      </c>
      <c r="N11" s="1" t="s">
        <v>36</v>
      </c>
      <c r="O11" s="6">
        <v>0.6</v>
      </c>
      <c r="P11" s="1" t="s">
        <v>36</v>
      </c>
      <c r="Q11" s="1">
        <v>1</v>
      </c>
      <c r="R11" s="7" t="s">
        <v>40</v>
      </c>
      <c r="S11" s="1" t="s">
        <v>39</v>
      </c>
      <c r="T11" s="1" t="s">
        <v>11</v>
      </c>
      <c r="U11" s="6">
        <v>0.4</v>
      </c>
      <c r="V11" s="1" t="s">
        <v>10</v>
      </c>
      <c r="W11" s="1" t="s">
        <v>9</v>
      </c>
      <c r="X11" s="1" t="s">
        <v>8</v>
      </c>
      <c r="Y11" s="50" t="s">
        <v>257</v>
      </c>
      <c r="Z11" s="13">
        <f>+M11-(M11*U11)</f>
        <v>0.24</v>
      </c>
      <c r="AA11" s="1" t="s">
        <v>76</v>
      </c>
      <c r="AB11" s="6">
        <v>0.6</v>
      </c>
      <c r="AC11" s="1" t="s">
        <v>36</v>
      </c>
      <c r="AD11" s="2" t="s">
        <v>4</v>
      </c>
      <c r="AE11" s="50" t="s">
        <v>173</v>
      </c>
      <c r="AF11" s="50" t="s">
        <v>256</v>
      </c>
      <c r="AG11" s="57" t="s">
        <v>255</v>
      </c>
      <c r="AH11" s="3" t="s">
        <v>0</v>
      </c>
      <c r="AI11" s="56"/>
      <c r="AJ11" s="56"/>
      <c r="AK11" s="56"/>
    </row>
    <row r="12" spans="2:37" ht="186" customHeight="1" x14ac:dyDescent="0.3">
      <c r="B12" s="7" t="s">
        <v>249</v>
      </c>
      <c r="C12" s="7" t="s">
        <v>248</v>
      </c>
      <c r="D12" s="7" t="s">
        <v>247</v>
      </c>
      <c r="E12" s="1">
        <v>9</v>
      </c>
      <c r="F12" s="59" t="s">
        <v>33</v>
      </c>
      <c r="G12" s="46" t="s">
        <v>254</v>
      </c>
      <c r="H12" s="46" t="s">
        <v>253</v>
      </c>
      <c r="I12" s="46" t="s">
        <v>252</v>
      </c>
      <c r="J12" s="58" t="s">
        <v>17</v>
      </c>
      <c r="K12" s="1">
        <v>315</v>
      </c>
      <c r="L12" s="1" t="s">
        <v>26</v>
      </c>
      <c r="M12" s="6">
        <v>0.6</v>
      </c>
      <c r="N12" s="1" t="s">
        <v>36</v>
      </c>
      <c r="O12" s="6">
        <v>0.6</v>
      </c>
      <c r="P12" s="1" t="s">
        <v>14</v>
      </c>
      <c r="Q12" s="1">
        <v>1</v>
      </c>
      <c r="R12" s="7" t="s">
        <v>13</v>
      </c>
      <c r="S12" s="1" t="s">
        <v>39</v>
      </c>
      <c r="T12" s="1" t="s">
        <v>11</v>
      </c>
      <c r="U12" s="6">
        <v>0.4</v>
      </c>
      <c r="V12" s="1" t="s">
        <v>10</v>
      </c>
      <c r="W12" s="1" t="s">
        <v>9</v>
      </c>
      <c r="X12" s="1" t="s">
        <v>8</v>
      </c>
      <c r="Y12" s="50" t="s">
        <v>251</v>
      </c>
      <c r="Z12" s="13">
        <v>0.6</v>
      </c>
      <c r="AA12" s="1" t="s">
        <v>26</v>
      </c>
      <c r="AB12" s="6">
        <f>+O12-(O12*U12)</f>
        <v>0.36</v>
      </c>
      <c r="AC12" s="1" t="s">
        <v>15</v>
      </c>
      <c r="AD12" s="2" t="s">
        <v>36</v>
      </c>
      <c r="AE12" s="50" t="s">
        <v>3</v>
      </c>
      <c r="AF12" s="50" t="s">
        <v>250</v>
      </c>
      <c r="AG12" s="57" t="s">
        <v>241</v>
      </c>
      <c r="AH12" s="53" t="s">
        <v>0</v>
      </c>
      <c r="AI12" s="56"/>
      <c r="AJ12" s="56"/>
      <c r="AK12" s="56"/>
    </row>
    <row r="13" spans="2:37" ht="171.6" customHeight="1" x14ac:dyDescent="0.3">
      <c r="B13" s="7" t="s">
        <v>249</v>
      </c>
      <c r="C13" s="7" t="s">
        <v>248</v>
      </c>
      <c r="D13" s="7" t="s">
        <v>247</v>
      </c>
      <c r="E13" s="1">
        <v>10</v>
      </c>
      <c r="F13" s="59" t="s">
        <v>33</v>
      </c>
      <c r="G13" s="46" t="s">
        <v>246</v>
      </c>
      <c r="H13" s="46" t="s">
        <v>245</v>
      </c>
      <c r="I13" s="46" t="s">
        <v>244</v>
      </c>
      <c r="J13" s="58" t="s">
        <v>17</v>
      </c>
      <c r="K13" s="1">
        <v>150</v>
      </c>
      <c r="L13" s="1" t="s">
        <v>26</v>
      </c>
      <c r="M13" s="6">
        <v>0.6</v>
      </c>
      <c r="N13" s="1" t="s">
        <v>36</v>
      </c>
      <c r="O13" s="6">
        <v>0.6</v>
      </c>
      <c r="P13" s="1" t="s">
        <v>14</v>
      </c>
      <c r="Q13" s="1">
        <v>1</v>
      </c>
      <c r="R13" s="7" t="s">
        <v>13</v>
      </c>
      <c r="S13" s="1" t="s">
        <v>39</v>
      </c>
      <c r="T13" s="1" t="s">
        <v>11</v>
      </c>
      <c r="U13" s="6">
        <v>0.4</v>
      </c>
      <c r="V13" s="1" t="s">
        <v>10</v>
      </c>
      <c r="W13" s="1" t="s">
        <v>9</v>
      </c>
      <c r="X13" s="1" t="s">
        <v>8</v>
      </c>
      <c r="Y13" s="50" t="s">
        <v>243</v>
      </c>
      <c r="Z13" s="13">
        <v>0.6</v>
      </c>
      <c r="AA13" s="1" t="s">
        <v>26</v>
      </c>
      <c r="AB13" s="6">
        <f>+O13-(O13*U13)</f>
        <v>0.36</v>
      </c>
      <c r="AC13" s="1" t="s">
        <v>15</v>
      </c>
      <c r="AD13" s="2" t="s">
        <v>36</v>
      </c>
      <c r="AE13" s="50" t="s">
        <v>3</v>
      </c>
      <c r="AF13" s="50" t="s">
        <v>242</v>
      </c>
      <c r="AG13" s="57" t="s">
        <v>241</v>
      </c>
      <c r="AH13" s="3" t="s">
        <v>0</v>
      </c>
      <c r="AI13" s="56"/>
      <c r="AJ13" s="56"/>
      <c r="AK13" s="56"/>
    </row>
    <row r="14" spans="2:37" ht="124.2" x14ac:dyDescent="0.3">
      <c r="B14" s="7" t="s">
        <v>24</v>
      </c>
      <c r="C14" s="7" t="s">
        <v>164</v>
      </c>
      <c r="D14" s="7" t="s">
        <v>235</v>
      </c>
      <c r="E14" s="1">
        <v>11</v>
      </c>
      <c r="F14" s="59" t="s">
        <v>33</v>
      </c>
      <c r="G14" s="46" t="s">
        <v>240</v>
      </c>
      <c r="H14" s="46" t="s">
        <v>239</v>
      </c>
      <c r="I14" s="46" t="s">
        <v>238</v>
      </c>
      <c r="J14" s="58" t="s">
        <v>17</v>
      </c>
      <c r="K14" s="1">
        <v>156000</v>
      </c>
      <c r="L14" s="1" t="s">
        <v>16</v>
      </c>
      <c r="M14" s="6">
        <v>1</v>
      </c>
      <c r="N14" s="1" t="s">
        <v>55</v>
      </c>
      <c r="O14" s="6">
        <v>0.2</v>
      </c>
      <c r="P14" s="1" t="s">
        <v>14</v>
      </c>
      <c r="Q14" s="1">
        <v>1</v>
      </c>
      <c r="R14" s="7" t="s">
        <v>40</v>
      </c>
      <c r="S14" s="1" t="s">
        <v>39</v>
      </c>
      <c r="T14" s="1" t="s">
        <v>11</v>
      </c>
      <c r="U14" s="6">
        <v>0.4</v>
      </c>
      <c r="V14" s="1" t="s">
        <v>65</v>
      </c>
      <c r="W14" s="1" t="s">
        <v>57</v>
      </c>
      <c r="X14" s="1" t="s">
        <v>8</v>
      </c>
      <c r="Y14" s="50" t="s">
        <v>237</v>
      </c>
      <c r="Z14" s="13">
        <f>+M14-(M14*U14)</f>
        <v>0.6</v>
      </c>
      <c r="AA14" s="1" t="s">
        <v>26</v>
      </c>
      <c r="AB14" s="6">
        <v>0.2</v>
      </c>
      <c r="AC14" s="1" t="s">
        <v>55</v>
      </c>
      <c r="AD14" s="2" t="s">
        <v>36</v>
      </c>
      <c r="AE14" s="50" t="s">
        <v>173</v>
      </c>
      <c r="AF14" s="50" t="s">
        <v>236</v>
      </c>
      <c r="AG14" s="57" t="s">
        <v>228</v>
      </c>
      <c r="AH14" s="53" t="s">
        <v>0</v>
      </c>
      <c r="AI14" s="56"/>
      <c r="AJ14" s="56"/>
      <c r="AK14" s="56"/>
    </row>
    <row r="15" spans="2:37" ht="110.4" x14ac:dyDescent="0.3">
      <c r="B15" s="7" t="s">
        <v>24</v>
      </c>
      <c r="C15" s="7" t="s">
        <v>164</v>
      </c>
      <c r="D15" s="7" t="s">
        <v>235</v>
      </c>
      <c r="E15" s="1">
        <v>12</v>
      </c>
      <c r="F15" s="59" t="s">
        <v>33</v>
      </c>
      <c r="G15" s="46" t="s">
        <v>234</v>
      </c>
      <c r="H15" s="46" t="s">
        <v>233</v>
      </c>
      <c r="I15" s="46" t="s">
        <v>232</v>
      </c>
      <c r="J15" s="58" t="s">
        <v>17</v>
      </c>
      <c r="K15" s="1">
        <v>1320</v>
      </c>
      <c r="L15" s="1" t="s">
        <v>6</v>
      </c>
      <c r="M15" s="6">
        <v>0.8</v>
      </c>
      <c r="N15" s="1" t="s">
        <v>231</v>
      </c>
      <c r="O15" s="6">
        <v>1</v>
      </c>
      <c r="P15" s="1" t="s">
        <v>28</v>
      </c>
      <c r="Q15" s="1">
        <v>1</v>
      </c>
      <c r="R15" s="7" t="s">
        <v>13</v>
      </c>
      <c r="S15" s="1" t="s">
        <v>39</v>
      </c>
      <c r="T15" s="1" t="s">
        <v>11</v>
      </c>
      <c r="U15" s="6">
        <v>0.4</v>
      </c>
      <c r="V15" s="1" t="s">
        <v>65</v>
      </c>
      <c r="W15" s="1" t="s">
        <v>57</v>
      </c>
      <c r="X15" s="1" t="s">
        <v>8</v>
      </c>
      <c r="Y15" s="50" t="s">
        <v>230</v>
      </c>
      <c r="Z15" s="6">
        <v>0.8</v>
      </c>
      <c r="AA15" s="1" t="s">
        <v>6</v>
      </c>
      <c r="AB15" s="6">
        <f>+O15-(O15*U15)</f>
        <v>0.6</v>
      </c>
      <c r="AC15" s="1" t="s">
        <v>36</v>
      </c>
      <c r="AD15" s="1" t="s">
        <v>6</v>
      </c>
      <c r="AE15" s="50" t="s">
        <v>173</v>
      </c>
      <c r="AF15" s="50" t="s">
        <v>229</v>
      </c>
      <c r="AG15" s="57" t="s">
        <v>228</v>
      </c>
      <c r="AH15" s="3" t="s">
        <v>0</v>
      </c>
      <c r="AI15" s="56"/>
      <c r="AJ15" s="56"/>
      <c r="AK15" s="56"/>
    </row>
    <row r="16" spans="2:37" ht="96.6" x14ac:dyDescent="0.3">
      <c r="B16" s="7" t="s">
        <v>24</v>
      </c>
      <c r="C16" s="7" t="s">
        <v>88</v>
      </c>
      <c r="D16" s="7" t="s">
        <v>227</v>
      </c>
      <c r="E16" s="1">
        <v>13</v>
      </c>
      <c r="F16" s="59" t="s">
        <v>21</v>
      </c>
      <c r="G16" s="46" t="s">
        <v>226</v>
      </c>
      <c r="H16" s="46" t="s">
        <v>225</v>
      </c>
      <c r="I16" s="46" t="s">
        <v>224</v>
      </c>
      <c r="J16" s="58" t="s">
        <v>17</v>
      </c>
      <c r="K16" s="1">
        <v>360</v>
      </c>
      <c r="L16" s="1" t="s">
        <v>26</v>
      </c>
      <c r="M16" s="6">
        <v>0.6</v>
      </c>
      <c r="N16" s="1" t="s">
        <v>36</v>
      </c>
      <c r="O16" s="6">
        <v>0.6</v>
      </c>
      <c r="P16" s="1" t="s">
        <v>36</v>
      </c>
      <c r="Q16" s="1">
        <v>1</v>
      </c>
      <c r="R16" s="7" t="s">
        <v>40</v>
      </c>
      <c r="S16" s="1" t="s">
        <v>39</v>
      </c>
      <c r="T16" s="1" t="s">
        <v>11</v>
      </c>
      <c r="U16" s="6">
        <v>0.4</v>
      </c>
      <c r="V16" s="1" t="s">
        <v>10</v>
      </c>
      <c r="W16" s="1" t="s">
        <v>57</v>
      </c>
      <c r="X16" s="1" t="s">
        <v>8</v>
      </c>
      <c r="Y16" s="50" t="s">
        <v>223</v>
      </c>
      <c r="Z16" s="13">
        <f>+M16-(M16*U16)</f>
        <v>0.36</v>
      </c>
      <c r="AA16" s="1" t="s">
        <v>48</v>
      </c>
      <c r="AB16" s="6">
        <v>0.6</v>
      </c>
      <c r="AC16" s="1" t="s">
        <v>36</v>
      </c>
      <c r="AD16" s="1" t="s">
        <v>36</v>
      </c>
      <c r="AE16" s="50" t="s">
        <v>222</v>
      </c>
      <c r="AF16" s="50" t="s">
        <v>221</v>
      </c>
      <c r="AG16" s="57" t="s">
        <v>220</v>
      </c>
      <c r="AH16" s="53" t="s">
        <v>0</v>
      </c>
      <c r="AI16" s="56"/>
      <c r="AJ16" s="56"/>
      <c r="AK16" s="56"/>
    </row>
    <row r="17" spans="2:37" ht="55.2" x14ac:dyDescent="0.3">
      <c r="B17" s="7" t="s">
        <v>24</v>
      </c>
      <c r="C17" s="7" t="s">
        <v>179</v>
      </c>
      <c r="D17" s="7" t="s">
        <v>178</v>
      </c>
      <c r="E17" s="1">
        <v>14</v>
      </c>
      <c r="F17" s="59" t="s">
        <v>33</v>
      </c>
      <c r="G17" s="46" t="s">
        <v>219</v>
      </c>
      <c r="H17" s="46" t="s">
        <v>218</v>
      </c>
      <c r="I17" s="46" t="s">
        <v>188</v>
      </c>
      <c r="J17" s="58" t="s">
        <v>17</v>
      </c>
      <c r="K17" s="1" t="s">
        <v>210</v>
      </c>
      <c r="L17" s="1" t="s">
        <v>187</v>
      </c>
      <c r="M17" s="6">
        <v>0.6</v>
      </c>
      <c r="N17" s="1" t="s">
        <v>36</v>
      </c>
      <c r="O17" s="6">
        <v>0.6</v>
      </c>
      <c r="P17" s="1" t="s">
        <v>36</v>
      </c>
      <c r="Q17" s="1">
        <v>1</v>
      </c>
      <c r="R17" s="7" t="s">
        <v>13</v>
      </c>
      <c r="S17" s="1" t="s">
        <v>39</v>
      </c>
      <c r="T17" s="1" t="s">
        <v>11</v>
      </c>
      <c r="U17" s="6">
        <v>0.4</v>
      </c>
      <c r="V17" s="1" t="s">
        <v>10</v>
      </c>
      <c r="W17" s="1" t="s">
        <v>9</v>
      </c>
      <c r="X17" s="1" t="s">
        <v>8</v>
      </c>
      <c r="Y17" s="50" t="s">
        <v>217</v>
      </c>
      <c r="Z17" s="11">
        <v>0.6</v>
      </c>
      <c r="AA17" s="2" t="s">
        <v>26</v>
      </c>
      <c r="AB17" s="6">
        <f>+O17-(O17*U17)</f>
        <v>0.36</v>
      </c>
      <c r="AC17" s="1" t="s">
        <v>15</v>
      </c>
      <c r="AD17" s="1" t="s">
        <v>36</v>
      </c>
      <c r="AE17" s="50" t="s">
        <v>173</v>
      </c>
      <c r="AF17" s="50" t="s">
        <v>185</v>
      </c>
      <c r="AG17" s="57" t="s">
        <v>171</v>
      </c>
      <c r="AH17" s="3" t="s">
        <v>0</v>
      </c>
      <c r="AI17" s="56"/>
      <c r="AJ17" s="56"/>
      <c r="AK17" s="56"/>
    </row>
    <row r="18" spans="2:37" ht="55.2" x14ac:dyDescent="0.3">
      <c r="B18" s="7" t="s">
        <v>24</v>
      </c>
      <c r="C18" s="7" t="s">
        <v>179</v>
      </c>
      <c r="D18" s="7" t="s">
        <v>178</v>
      </c>
      <c r="E18" s="1">
        <v>15</v>
      </c>
      <c r="F18" s="59" t="s">
        <v>33</v>
      </c>
      <c r="G18" s="46" t="s">
        <v>216</v>
      </c>
      <c r="H18" s="46" t="s">
        <v>215</v>
      </c>
      <c r="I18" s="46" t="s">
        <v>182</v>
      </c>
      <c r="J18" s="58" t="s">
        <v>17</v>
      </c>
      <c r="K18" s="1" t="s">
        <v>210</v>
      </c>
      <c r="L18" s="1" t="s">
        <v>26</v>
      </c>
      <c r="M18" s="6">
        <v>0.6</v>
      </c>
      <c r="N18" s="1" t="s">
        <v>36</v>
      </c>
      <c r="O18" s="6">
        <v>0.6</v>
      </c>
      <c r="P18" s="1" t="s">
        <v>36</v>
      </c>
      <c r="Q18" s="1">
        <v>1</v>
      </c>
      <c r="R18" s="7" t="s">
        <v>13</v>
      </c>
      <c r="S18" s="1" t="s">
        <v>39</v>
      </c>
      <c r="T18" s="1" t="s">
        <v>11</v>
      </c>
      <c r="U18" s="6">
        <v>0.4</v>
      </c>
      <c r="V18" s="1" t="s">
        <v>10</v>
      </c>
      <c r="W18" s="1" t="s">
        <v>9</v>
      </c>
      <c r="X18" s="1" t="s">
        <v>8</v>
      </c>
      <c r="Y18" s="50" t="s">
        <v>214</v>
      </c>
      <c r="Z18" s="11">
        <v>0.6</v>
      </c>
      <c r="AA18" s="2" t="s">
        <v>26</v>
      </c>
      <c r="AB18" s="6">
        <f>+O18-(O18*U18)</f>
        <v>0.36</v>
      </c>
      <c r="AC18" s="1" t="s">
        <v>15</v>
      </c>
      <c r="AD18" s="1" t="s">
        <v>36</v>
      </c>
      <c r="AE18" s="50" t="s">
        <v>173</v>
      </c>
      <c r="AF18" s="50" t="s">
        <v>213</v>
      </c>
      <c r="AG18" s="57" t="s">
        <v>171</v>
      </c>
      <c r="AH18" s="53" t="s">
        <v>0</v>
      </c>
      <c r="AI18" s="56"/>
      <c r="AJ18" s="56"/>
      <c r="AK18" s="56"/>
    </row>
    <row r="19" spans="2:37" ht="41.4" x14ac:dyDescent="0.3">
      <c r="B19" s="7" t="s">
        <v>24</v>
      </c>
      <c r="C19" s="7" t="s">
        <v>179</v>
      </c>
      <c r="D19" s="7" t="s">
        <v>178</v>
      </c>
      <c r="E19" s="1">
        <v>16</v>
      </c>
      <c r="F19" s="59" t="s">
        <v>33</v>
      </c>
      <c r="G19" s="46" t="s">
        <v>212</v>
      </c>
      <c r="H19" s="46" t="s">
        <v>211</v>
      </c>
      <c r="I19" s="46" t="s">
        <v>175</v>
      </c>
      <c r="J19" s="58" t="s">
        <v>17</v>
      </c>
      <c r="K19" s="1" t="s">
        <v>210</v>
      </c>
      <c r="L19" s="1" t="s">
        <v>26</v>
      </c>
      <c r="M19" s="6">
        <v>0.6</v>
      </c>
      <c r="N19" s="1" t="s">
        <v>36</v>
      </c>
      <c r="O19" s="6">
        <v>0.6</v>
      </c>
      <c r="P19" s="1" t="s">
        <v>36</v>
      </c>
      <c r="Q19" s="1">
        <v>1</v>
      </c>
      <c r="R19" s="7" t="s">
        <v>13</v>
      </c>
      <c r="S19" s="1" t="s">
        <v>39</v>
      </c>
      <c r="T19" s="1" t="s">
        <v>11</v>
      </c>
      <c r="U19" s="6">
        <v>0.4</v>
      </c>
      <c r="V19" s="1" t="s">
        <v>10</v>
      </c>
      <c r="W19" s="1" t="s">
        <v>9</v>
      </c>
      <c r="X19" s="1" t="s">
        <v>8</v>
      </c>
      <c r="Y19" s="50" t="s">
        <v>209</v>
      </c>
      <c r="Z19" s="11">
        <v>0.6</v>
      </c>
      <c r="AA19" s="2" t="s">
        <v>26</v>
      </c>
      <c r="AB19" s="6">
        <f>+O19-(O19*U19)</f>
        <v>0.36</v>
      </c>
      <c r="AC19" s="1" t="s">
        <v>15</v>
      </c>
      <c r="AD19" s="1" t="s">
        <v>36</v>
      </c>
      <c r="AE19" s="50" t="s">
        <v>173</v>
      </c>
      <c r="AF19" s="50" t="s">
        <v>172</v>
      </c>
      <c r="AG19" s="57" t="s">
        <v>171</v>
      </c>
      <c r="AH19" s="3" t="s">
        <v>0</v>
      </c>
      <c r="AI19" s="56"/>
      <c r="AJ19" s="56"/>
      <c r="AK19" s="56"/>
    </row>
    <row r="20" spans="2:37" ht="82.8" x14ac:dyDescent="0.3">
      <c r="B20" s="7" t="s">
        <v>147</v>
      </c>
      <c r="C20" s="7" t="s">
        <v>198</v>
      </c>
      <c r="D20" s="7" t="s">
        <v>197</v>
      </c>
      <c r="E20" s="1">
        <v>17</v>
      </c>
      <c r="F20" s="59" t="s">
        <v>33</v>
      </c>
      <c r="G20" s="46" t="s">
        <v>208</v>
      </c>
      <c r="H20" s="46" t="s">
        <v>207</v>
      </c>
      <c r="I20" s="46" t="s">
        <v>206</v>
      </c>
      <c r="J20" s="58" t="s">
        <v>17</v>
      </c>
      <c r="K20" s="1">
        <v>70</v>
      </c>
      <c r="L20" s="1" t="s">
        <v>26</v>
      </c>
      <c r="M20" s="6">
        <v>0.6</v>
      </c>
      <c r="N20" s="1" t="s">
        <v>36</v>
      </c>
      <c r="O20" s="6">
        <v>0.6</v>
      </c>
      <c r="P20" s="1" t="s">
        <v>36</v>
      </c>
      <c r="Q20" s="1">
        <v>1</v>
      </c>
      <c r="R20" s="7" t="s">
        <v>13</v>
      </c>
      <c r="S20" s="1" t="s">
        <v>58</v>
      </c>
      <c r="T20" s="1" t="s">
        <v>11</v>
      </c>
      <c r="U20" s="6">
        <v>0.3</v>
      </c>
      <c r="V20" s="1" t="s">
        <v>10</v>
      </c>
      <c r="W20" s="1" t="s">
        <v>9</v>
      </c>
      <c r="X20" s="1" t="s">
        <v>8</v>
      </c>
      <c r="Y20" s="50" t="s">
        <v>205</v>
      </c>
      <c r="Z20" s="13">
        <v>0.6</v>
      </c>
      <c r="AA20" s="1" t="s">
        <v>26</v>
      </c>
      <c r="AB20" s="6">
        <f>+O20-(O20*U20)</f>
        <v>0.42</v>
      </c>
      <c r="AC20" s="1" t="s">
        <v>36</v>
      </c>
      <c r="AD20" s="1" t="s">
        <v>36</v>
      </c>
      <c r="AE20" s="50" t="s">
        <v>3</v>
      </c>
      <c r="AF20" s="50" t="s">
        <v>204</v>
      </c>
      <c r="AG20" s="57" t="s">
        <v>191</v>
      </c>
      <c r="AH20" s="53" t="s">
        <v>0</v>
      </c>
      <c r="AI20" s="56"/>
      <c r="AJ20" s="56"/>
      <c r="AK20" s="56"/>
    </row>
    <row r="21" spans="2:37" ht="69" x14ac:dyDescent="0.3">
      <c r="B21" s="7" t="s">
        <v>147</v>
      </c>
      <c r="C21" s="7" t="s">
        <v>198</v>
      </c>
      <c r="D21" s="7" t="s">
        <v>197</v>
      </c>
      <c r="E21" s="1">
        <v>18</v>
      </c>
      <c r="F21" s="59" t="s">
        <v>33</v>
      </c>
      <c r="G21" s="46" t="s">
        <v>203</v>
      </c>
      <c r="H21" s="46" t="s">
        <v>202</v>
      </c>
      <c r="I21" s="46" t="s">
        <v>201</v>
      </c>
      <c r="J21" s="58" t="s">
        <v>17</v>
      </c>
      <c r="K21" s="1">
        <v>1080</v>
      </c>
      <c r="L21" s="1" t="s">
        <v>6</v>
      </c>
      <c r="M21" s="6">
        <v>0.8</v>
      </c>
      <c r="N21" s="1" t="s">
        <v>5</v>
      </c>
      <c r="O21" s="6">
        <v>0.8</v>
      </c>
      <c r="P21" s="1" t="s">
        <v>14</v>
      </c>
      <c r="Q21" s="1">
        <v>1</v>
      </c>
      <c r="R21" s="7" t="s">
        <v>13</v>
      </c>
      <c r="S21" s="1" t="s">
        <v>39</v>
      </c>
      <c r="T21" s="1" t="s">
        <v>11</v>
      </c>
      <c r="U21" s="6">
        <v>0.4</v>
      </c>
      <c r="V21" s="1" t="s">
        <v>10</v>
      </c>
      <c r="W21" s="1" t="s">
        <v>9</v>
      </c>
      <c r="X21" s="1" t="s">
        <v>8</v>
      </c>
      <c r="Y21" s="50" t="s">
        <v>200</v>
      </c>
      <c r="Z21" s="13">
        <v>0.8</v>
      </c>
      <c r="AA21" s="1" t="s">
        <v>6</v>
      </c>
      <c r="AB21" s="6">
        <f>+O21-(O21*U21)</f>
        <v>0.48</v>
      </c>
      <c r="AC21" s="1" t="s">
        <v>36</v>
      </c>
      <c r="AD21" s="1" t="s">
        <v>14</v>
      </c>
      <c r="AE21" s="50" t="s">
        <v>3</v>
      </c>
      <c r="AF21" s="50" t="s">
        <v>199</v>
      </c>
      <c r="AG21" s="57" t="s">
        <v>191</v>
      </c>
      <c r="AH21" s="3" t="s">
        <v>0</v>
      </c>
      <c r="AI21" s="56"/>
      <c r="AJ21" s="56"/>
      <c r="AK21" s="56"/>
    </row>
    <row r="22" spans="2:37" ht="82.8" x14ac:dyDescent="0.3">
      <c r="B22" s="7" t="s">
        <v>147</v>
      </c>
      <c r="C22" s="7" t="s">
        <v>198</v>
      </c>
      <c r="D22" s="7" t="s">
        <v>197</v>
      </c>
      <c r="E22" s="1">
        <v>19</v>
      </c>
      <c r="F22" s="59" t="s">
        <v>21</v>
      </c>
      <c r="G22" s="46" t="s">
        <v>196</v>
      </c>
      <c r="H22" s="46" t="s">
        <v>195</v>
      </c>
      <c r="I22" s="46" t="s">
        <v>194</v>
      </c>
      <c r="J22" s="58" t="s">
        <v>17</v>
      </c>
      <c r="K22" s="1">
        <v>70</v>
      </c>
      <c r="L22" s="1" t="s">
        <v>26</v>
      </c>
      <c r="M22" s="6">
        <v>0.6</v>
      </c>
      <c r="N22" s="1" t="s">
        <v>36</v>
      </c>
      <c r="O22" s="6">
        <v>0.6</v>
      </c>
      <c r="P22" s="1" t="s">
        <v>36</v>
      </c>
      <c r="Q22" s="1">
        <v>1</v>
      </c>
      <c r="R22" s="7" t="s">
        <v>13</v>
      </c>
      <c r="S22" s="1" t="s">
        <v>39</v>
      </c>
      <c r="T22" s="1" t="s">
        <v>11</v>
      </c>
      <c r="U22" s="6">
        <v>0.3</v>
      </c>
      <c r="V22" s="1" t="s">
        <v>10</v>
      </c>
      <c r="W22" s="1" t="s">
        <v>9</v>
      </c>
      <c r="X22" s="1" t="s">
        <v>8</v>
      </c>
      <c r="Y22" s="50" t="s">
        <v>193</v>
      </c>
      <c r="Z22" s="13">
        <v>0.6</v>
      </c>
      <c r="AA22" s="1" t="s">
        <v>26</v>
      </c>
      <c r="AB22" s="6">
        <f>+O22-(O22*U22)</f>
        <v>0.42</v>
      </c>
      <c r="AC22" s="1" t="s">
        <v>36</v>
      </c>
      <c r="AD22" s="1" t="s">
        <v>36</v>
      </c>
      <c r="AE22" s="50" t="s">
        <v>3</v>
      </c>
      <c r="AF22" s="50" t="s">
        <v>192</v>
      </c>
      <c r="AG22" s="57" t="s">
        <v>191</v>
      </c>
      <c r="AH22" s="53" t="s">
        <v>0</v>
      </c>
      <c r="AI22" s="56"/>
      <c r="AJ22" s="56"/>
      <c r="AK22" s="56"/>
    </row>
    <row r="23" spans="2:37" ht="69" x14ac:dyDescent="0.3">
      <c r="B23" s="7" t="s">
        <v>24</v>
      </c>
      <c r="C23" s="7" t="s">
        <v>179</v>
      </c>
      <c r="D23" s="7" t="s">
        <v>178</v>
      </c>
      <c r="E23" s="1">
        <v>20</v>
      </c>
      <c r="F23" s="59" t="s">
        <v>33</v>
      </c>
      <c r="G23" s="46" t="s">
        <v>190</v>
      </c>
      <c r="H23" s="46" t="s">
        <v>189</v>
      </c>
      <c r="I23" s="46" t="s">
        <v>188</v>
      </c>
      <c r="J23" s="58" t="s">
        <v>17</v>
      </c>
      <c r="K23" s="1">
        <v>60</v>
      </c>
      <c r="L23" s="1" t="s">
        <v>187</v>
      </c>
      <c r="M23" s="6">
        <v>0.6</v>
      </c>
      <c r="N23" s="1" t="s">
        <v>36</v>
      </c>
      <c r="O23" s="6">
        <v>0.6</v>
      </c>
      <c r="P23" s="1" t="s">
        <v>36</v>
      </c>
      <c r="Q23" s="1">
        <v>1</v>
      </c>
      <c r="R23" s="7" t="s">
        <v>13</v>
      </c>
      <c r="S23" s="1" t="s">
        <v>39</v>
      </c>
      <c r="T23" s="1" t="s">
        <v>11</v>
      </c>
      <c r="U23" s="6">
        <v>0.4</v>
      </c>
      <c r="V23" s="1" t="s">
        <v>10</v>
      </c>
      <c r="W23" s="1" t="s">
        <v>9</v>
      </c>
      <c r="X23" s="1" t="s">
        <v>8</v>
      </c>
      <c r="Y23" s="50" t="s">
        <v>186</v>
      </c>
      <c r="Z23" s="13">
        <v>0.6</v>
      </c>
      <c r="AA23" s="1" t="s">
        <v>26</v>
      </c>
      <c r="AB23" s="6">
        <f>+O23-(O23*U23)</f>
        <v>0.36</v>
      </c>
      <c r="AC23" s="1" t="s">
        <v>15</v>
      </c>
      <c r="AD23" s="1" t="s">
        <v>36</v>
      </c>
      <c r="AE23" s="50" t="s">
        <v>173</v>
      </c>
      <c r="AF23" s="50" t="s">
        <v>185</v>
      </c>
      <c r="AG23" s="57" t="s">
        <v>171</v>
      </c>
      <c r="AH23" s="3" t="s">
        <v>0</v>
      </c>
      <c r="AI23" s="56"/>
      <c r="AJ23" s="56"/>
      <c r="AK23" s="56"/>
    </row>
    <row r="24" spans="2:37" ht="82.8" x14ac:dyDescent="0.3">
      <c r="B24" s="7" t="s">
        <v>24</v>
      </c>
      <c r="C24" s="7" t="s">
        <v>179</v>
      </c>
      <c r="D24" s="7" t="s">
        <v>178</v>
      </c>
      <c r="E24" s="1">
        <v>21</v>
      </c>
      <c r="F24" s="59" t="s">
        <v>33</v>
      </c>
      <c r="G24" s="46" t="s">
        <v>184</v>
      </c>
      <c r="H24" s="46" t="s">
        <v>183</v>
      </c>
      <c r="I24" s="46" t="s">
        <v>182</v>
      </c>
      <c r="J24" s="58" t="s">
        <v>17</v>
      </c>
      <c r="K24" s="1">
        <v>60</v>
      </c>
      <c r="L24" s="1" t="s">
        <v>26</v>
      </c>
      <c r="M24" s="6">
        <v>0.6</v>
      </c>
      <c r="N24" s="1" t="s">
        <v>36</v>
      </c>
      <c r="O24" s="6">
        <v>0.6</v>
      </c>
      <c r="P24" s="1" t="s">
        <v>36</v>
      </c>
      <c r="Q24" s="1">
        <v>1</v>
      </c>
      <c r="R24" s="7" t="s">
        <v>13</v>
      </c>
      <c r="S24" s="1" t="s">
        <v>39</v>
      </c>
      <c r="T24" s="1" t="s">
        <v>11</v>
      </c>
      <c r="U24" s="6">
        <v>0.4</v>
      </c>
      <c r="V24" s="1" t="s">
        <v>10</v>
      </c>
      <c r="W24" s="1" t="s">
        <v>9</v>
      </c>
      <c r="X24" s="1" t="s">
        <v>8</v>
      </c>
      <c r="Y24" s="50" t="s">
        <v>181</v>
      </c>
      <c r="Z24" s="13">
        <v>0.6</v>
      </c>
      <c r="AA24" s="1" t="s">
        <v>26</v>
      </c>
      <c r="AB24" s="6">
        <f>+O24-(O24*U24)</f>
        <v>0.36</v>
      </c>
      <c r="AC24" s="1" t="s">
        <v>15</v>
      </c>
      <c r="AD24" s="1" t="s">
        <v>36</v>
      </c>
      <c r="AE24" s="50" t="s">
        <v>173</v>
      </c>
      <c r="AF24" s="50" t="s">
        <v>180</v>
      </c>
      <c r="AG24" s="57" t="s">
        <v>171</v>
      </c>
      <c r="AH24" s="53" t="s">
        <v>0</v>
      </c>
      <c r="AI24" s="56"/>
      <c r="AJ24" s="56"/>
      <c r="AK24" s="56"/>
    </row>
    <row r="25" spans="2:37" ht="55.2" x14ac:dyDescent="0.3">
      <c r="B25" s="7" t="s">
        <v>24</v>
      </c>
      <c r="C25" s="7" t="s">
        <v>179</v>
      </c>
      <c r="D25" s="7" t="s">
        <v>178</v>
      </c>
      <c r="E25" s="1">
        <v>22</v>
      </c>
      <c r="F25" s="59" t="s">
        <v>33</v>
      </c>
      <c r="G25" s="46" t="s">
        <v>177</v>
      </c>
      <c r="H25" s="46" t="s">
        <v>176</v>
      </c>
      <c r="I25" s="46" t="s">
        <v>175</v>
      </c>
      <c r="J25" s="58" t="s">
        <v>17</v>
      </c>
      <c r="K25" s="1">
        <v>60</v>
      </c>
      <c r="L25" s="1" t="s">
        <v>26</v>
      </c>
      <c r="M25" s="6">
        <v>0.6</v>
      </c>
      <c r="N25" s="1" t="s">
        <v>36</v>
      </c>
      <c r="O25" s="6">
        <v>0.6</v>
      </c>
      <c r="P25" s="1" t="s">
        <v>36</v>
      </c>
      <c r="Q25" s="1">
        <v>1</v>
      </c>
      <c r="R25" s="7" t="s">
        <v>13</v>
      </c>
      <c r="S25" s="1" t="s">
        <v>39</v>
      </c>
      <c r="T25" s="1" t="s">
        <v>11</v>
      </c>
      <c r="U25" s="6">
        <v>0.4</v>
      </c>
      <c r="V25" s="1" t="s">
        <v>10</v>
      </c>
      <c r="W25" s="1" t="s">
        <v>9</v>
      </c>
      <c r="X25" s="1" t="s">
        <v>8</v>
      </c>
      <c r="Y25" s="50" t="s">
        <v>174</v>
      </c>
      <c r="Z25" s="13">
        <v>0.6</v>
      </c>
      <c r="AA25" s="1" t="s">
        <v>26</v>
      </c>
      <c r="AB25" s="6">
        <f>+O25-(O25*U25)</f>
        <v>0.36</v>
      </c>
      <c r="AC25" s="1" t="s">
        <v>15</v>
      </c>
      <c r="AD25" s="1" t="s">
        <v>36</v>
      </c>
      <c r="AE25" s="50" t="s">
        <v>173</v>
      </c>
      <c r="AF25" s="50" t="s">
        <v>172</v>
      </c>
      <c r="AG25" s="57" t="s">
        <v>171</v>
      </c>
      <c r="AH25" s="3" t="s">
        <v>0</v>
      </c>
      <c r="AI25" s="56"/>
      <c r="AJ25" s="56"/>
      <c r="AK25" s="56"/>
    </row>
    <row r="26" spans="2:37" ht="358.8" x14ac:dyDescent="0.3">
      <c r="B26" s="7" t="s">
        <v>24</v>
      </c>
      <c r="C26" s="7" t="s">
        <v>164</v>
      </c>
      <c r="D26" s="7" t="s">
        <v>163</v>
      </c>
      <c r="E26" s="1">
        <v>23</v>
      </c>
      <c r="F26" s="59" t="s">
        <v>33</v>
      </c>
      <c r="G26" s="46" t="s">
        <v>170</v>
      </c>
      <c r="H26" s="46" t="s">
        <v>169</v>
      </c>
      <c r="I26" s="46" t="s">
        <v>168</v>
      </c>
      <c r="J26" s="58" t="s">
        <v>17</v>
      </c>
      <c r="K26" s="1">
        <v>320</v>
      </c>
      <c r="L26" s="1" t="s">
        <v>26</v>
      </c>
      <c r="M26" s="6">
        <v>0.6</v>
      </c>
      <c r="N26" s="1" t="s">
        <v>29</v>
      </c>
      <c r="O26" s="6">
        <v>1</v>
      </c>
      <c r="P26" s="1" t="s">
        <v>28</v>
      </c>
      <c r="Q26" s="1">
        <v>1</v>
      </c>
      <c r="R26" s="7" t="s">
        <v>40</v>
      </c>
      <c r="S26" s="1" t="s">
        <v>39</v>
      </c>
      <c r="T26" s="1" t="s">
        <v>11</v>
      </c>
      <c r="U26" s="6">
        <v>0.3</v>
      </c>
      <c r="V26" s="1" t="s">
        <v>10</v>
      </c>
      <c r="W26" s="1" t="s">
        <v>9</v>
      </c>
      <c r="X26" s="1" t="s">
        <v>8</v>
      </c>
      <c r="Y26" s="50" t="s">
        <v>167</v>
      </c>
      <c r="Z26" s="13">
        <v>0.6</v>
      </c>
      <c r="AA26" s="1" t="s">
        <v>26</v>
      </c>
      <c r="AB26" s="6">
        <v>0.7</v>
      </c>
      <c r="AC26" s="1" t="s">
        <v>5</v>
      </c>
      <c r="AD26" s="1" t="s">
        <v>14</v>
      </c>
      <c r="AE26" s="50" t="s">
        <v>3</v>
      </c>
      <c r="AF26" s="50" t="s">
        <v>166</v>
      </c>
      <c r="AG26" s="57" t="s">
        <v>165</v>
      </c>
      <c r="AH26" s="53" t="s">
        <v>0</v>
      </c>
      <c r="AI26" s="56"/>
      <c r="AJ26" s="56"/>
      <c r="AK26" s="56"/>
    </row>
    <row r="27" spans="2:37" ht="69" x14ac:dyDescent="0.3">
      <c r="B27" s="7" t="s">
        <v>24</v>
      </c>
      <c r="C27" s="7" t="s">
        <v>164</v>
      </c>
      <c r="D27" s="7" t="s">
        <v>163</v>
      </c>
      <c r="E27" s="1">
        <v>24</v>
      </c>
      <c r="F27" s="59" t="s">
        <v>33</v>
      </c>
      <c r="G27" s="46" t="s">
        <v>162</v>
      </c>
      <c r="H27" s="46" t="s">
        <v>161</v>
      </c>
      <c r="I27" s="46" t="s">
        <v>160</v>
      </c>
      <c r="J27" s="58" t="s">
        <v>41</v>
      </c>
      <c r="K27" s="1">
        <v>180</v>
      </c>
      <c r="L27" s="1" t="s">
        <v>26</v>
      </c>
      <c r="M27" s="6">
        <v>0.6</v>
      </c>
      <c r="N27" s="1" t="s">
        <v>29</v>
      </c>
      <c r="O27" s="6">
        <v>1</v>
      </c>
      <c r="P27" s="1" t="s">
        <v>28</v>
      </c>
      <c r="Q27" s="1">
        <v>1</v>
      </c>
      <c r="R27" s="7" t="s">
        <v>40</v>
      </c>
      <c r="S27" s="1" t="s">
        <v>39</v>
      </c>
      <c r="T27" s="1" t="s">
        <v>11</v>
      </c>
      <c r="U27" s="6">
        <v>0.3</v>
      </c>
      <c r="V27" s="1" t="s">
        <v>10</v>
      </c>
      <c r="W27" s="1" t="s">
        <v>9</v>
      </c>
      <c r="X27" s="1" t="s">
        <v>8</v>
      </c>
      <c r="Y27" s="50" t="s">
        <v>159</v>
      </c>
      <c r="Z27" s="13">
        <v>0.6</v>
      </c>
      <c r="AA27" s="1" t="s">
        <v>26</v>
      </c>
      <c r="AB27" s="6">
        <f>100%-30%</f>
        <v>0.7</v>
      </c>
      <c r="AC27" s="1" t="s">
        <v>5</v>
      </c>
      <c r="AD27" s="1" t="s">
        <v>14</v>
      </c>
      <c r="AE27" s="50" t="s">
        <v>3</v>
      </c>
      <c r="AF27" s="50" t="s">
        <v>158</v>
      </c>
      <c r="AG27" s="57" t="s">
        <v>157</v>
      </c>
      <c r="AH27" s="3" t="s">
        <v>0</v>
      </c>
      <c r="AI27" s="56"/>
      <c r="AJ27" s="56"/>
      <c r="AK27" s="56"/>
    </row>
    <row r="28" spans="2:37" ht="82.8" x14ac:dyDescent="0.3">
      <c r="B28" s="2" t="s">
        <v>147</v>
      </c>
      <c r="C28" s="7" t="s">
        <v>146</v>
      </c>
      <c r="D28" s="7" t="s">
        <v>145</v>
      </c>
      <c r="E28" s="2">
        <v>25</v>
      </c>
      <c r="F28" s="7" t="s">
        <v>21</v>
      </c>
      <c r="G28" s="7" t="s">
        <v>156</v>
      </c>
      <c r="H28" s="7" t="s">
        <v>155</v>
      </c>
      <c r="I28" s="7" t="s">
        <v>154</v>
      </c>
      <c r="J28" s="7" t="s">
        <v>17</v>
      </c>
      <c r="K28" s="1">
        <f>1938*4</f>
        <v>7752</v>
      </c>
      <c r="L28" s="1" t="s">
        <v>16</v>
      </c>
      <c r="M28" s="6">
        <v>1</v>
      </c>
      <c r="N28" s="1" t="s">
        <v>36</v>
      </c>
      <c r="O28" s="6">
        <v>0.6</v>
      </c>
      <c r="P28" s="1" t="s">
        <v>14</v>
      </c>
      <c r="Q28" s="1">
        <v>1</v>
      </c>
      <c r="R28" s="1" t="s">
        <v>13</v>
      </c>
      <c r="S28" s="1" t="s">
        <v>39</v>
      </c>
      <c r="T28" s="1" t="s">
        <v>11</v>
      </c>
      <c r="U28" s="13">
        <v>0.4</v>
      </c>
      <c r="V28" s="2" t="s">
        <v>65</v>
      </c>
      <c r="W28" s="2" t="s">
        <v>9</v>
      </c>
      <c r="X28" s="2" t="s">
        <v>8</v>
      </c>
      <c r="Y28" s="4" t="s">
        <v>153</v>
      </c>
      <c r="Z28" s="55">
        <v>1</v>
      </c>
      <c r="AA28" s="2" t="s">
        <v>16</v>
      </c>
      <c r="AB28" s="5">
        <v>0.36</v>
      </c>
      <c r="AC28" s="2" t="s">
        <v>15</v>
      </c>
      <c r="AD28" s="2" t="s">
        <v>14</v>
      </c>
      <c r="AE28" s="50" t="s">
        <v>3</v>
      </c>
      <c r="AF28" s="54" t="s">
        <v>152</v>
      </c>
      <c r="AG28" s="51" t="s">
        <v>140</v>
      </c>
      <c r="AH28" s="53" t="s">
        <v>0</v>
      </c>
      <c r="AI28" s="2"/>
      <c r="AJ28" s="1"/>
      <c r="AK28" s="1"/>
    </row>
    <row r="29" spans="2:37" ht="41.4" x14ac:dyDescent="0.3">
      <c r="B29" s="2" t="s">
        <v>147</v>
      </c>
      <c r="C29" s="7" t="s">
        <v>146</v>
      </c>
      <c r="D29" s="7" t="s">
        <v>145</v>
      </c>
      <c r="E29" s="2">
        <v>26</v>
      </c>
      <c r="F29" s="7" t="s">
        <v>21</v>
      </c>
      <c r="G29" s="7" t="s">
        <v>151</v>
      </c>
      <c r="H29" s="7" t="s">
        <v>150</v>
      </c>
      <c r="I29" s="7" t="s">
        <v>149</v>
      </c>
      <c r="J29" s="7" t="s">
        <v>17</v>
      </c>
      <c r="K29" s="7">
        <v>840</v>
      </c>
      <c r="L29" s="7" t="s">
        <v>6</v>
      </c>
      <c r="M29" s="13">
        <v>0.8</v>
      </c>
      <c r="N29" s="1" t="s">
        <v>36</v>
      </c>
      <c r="O29" s="13">
        <v>0.6</v>
      </c>
      <c r="P29" s="1" t="s">
        <v>14</v>
      </c>
      <c r="Q29" s="7">
        <v>1</v>
      </c>
      <c r="R29" s="1" t="s">
        <v>13</v>
      </c>
      <c r="S29" s="1" t="s">
        <v>39</v>
      </c>
      <c r="T29" s="1" t="s">
        <v>11</v>
      </c>
      <c r="U29" s="13">
        <v>0.4</v>
      </c>
      <c r="V29" s="2" t="s">
        <v>65</v>
      </c>
      <c r="W29" s="2" t="s">
        <v>9</v>
      </c>
      <c r="X29" s="2" t="s">
        <v>8</v>
      </c>
      <c r="Y29" s="4" t="s">
        <v>148</v>
      </c>
      <c r="Z29" s="5">
        <v>0.8</v>
      </c>
      <c r="AA29" s="1" t="s">
        <v>6</v>
      </c>
      <c r="AB29" s="5">
        <v>0.36</v>
      </c>
      <c r="AC29" s="2" t="s">
        <v>15</v>
      </c>
      <c r="AD29" s="2" t="s">
        <v>36</v>
      </c>
      <c r="AE29" s="50" t="s">
        <v>3</v>
      </c>
      <c r="AF29" s="52"/>
      <c r="AG29" s="51" t="s">
        <v>140</v>
      </c>
      <c r="AH29" s="3" t="s">
        <v>0</v>
      </c>
      <c r="AI29" s="2"/>
      <c r="AJ29" s="1"/>
      <c r="AK29" s="1"/>
    </row>
    <row r="30" spans="2:37" ht="82.8" x14ac:dyDescent="0.3">
      <c r="B30" s="2" t="s">
        <v>147</v>
      </c>
      <c r="C30" s="7" t="s">
        <v>146</v>
      </c>
      <c r="D30" s="7" t="s">
        <v>145</v>
      </c>
      <c r="E30" s="1">
        <v>27</v>
      </c>
      <c r="F30" s="7" t="s">
        <v>21</v>
      </c>
      <c r="G30" s="7" t="s">
        <v>144</v>
      </c>
      <c r="H30" s="7" t="s">
        <v>143</v>
      </c>
      <c r="I30" s="7" t="s">
        <v>142</v>
      </c>
      <c r="J30" s="7" t="s">
        <v>17</v>
      </c>
      <c r="K30" s="7">
        <v>720</v>
      </c>
      <c r="L30" s="7" t="s">
        <v>6</v>
      </c>
      <c r="M30" s="13">
        <v>0.8</v>
      </c>
      <c r="N30" s="1" t="s">
        <v>36</v>
      </c>
      <c r="O30" s="13">
        <v>0.6</v>
      </c>
      <c r="P30" s="1" t="s">
        <v>14</v>
      </c>
      <c r="Q30" s="7">
        <v>1</v>
      </c>
      <c r="R30" s="1" t="s">
        <v>13</v>
      </c>
      <c r="S30" s="1" t="s">
        <v>58</v>
      </c>
      <c r="T30" s="1" t="s">
        <v>11</v>
      </c>
      <c r="U30" s="13">
        <v>0.3</v>
      </c>
      <c r="V30" s="2" t="s">
        <v>65</v>
      </c>
      <c r="W30" s="2" t="s">
        <v>9</v>
      </c>
      <c r="X30" s="2" t="s">
        <v>8</v>
      </c>
      <c r="Y30" s="4" t="s">
        <v>141</v>
      </c>
      <c r="Z30" s="5">
        <v>0.8</v>
      </c>
      <c r="AA30" s="1" t="s">
        <v>6</v>
      </c>
      <c r="AB30" s="5">
        <v>0.36</v>
      </c>
      <c r="AC30" s="2" t="s">
        <v>15</v>
      </c>
      <c r="AD30" s="2" t="s">
        <v>36</v>
      </c>
      <c r="AE30" s="50" t="s">
        <v>3</v>
      </c>
      <c r="AF30" s="49"/>
      <c r="AG30" s="48" t="s">
        <v>140</v>
      </c>
      <c r="AH30" s="3" t="s">
        <v>0</v>
      </c>
      <c r="AI30" s="2"/>
      <c r="AJ30" s="1"/>
      <c r="AK30" s="1"/>
    </row>
    <row r="31" spans="2:37" ht="124.2" x14ac:dyDescent="0.3">
      <c r="B31" s="42" t="s">
        <v>24</v>
      </c>
      <c r="C31" s="34" t="s">
        <v>128</v>
      </c>
      <c r="D31" s="34" t="s">
        <v>127</v>
      </c>
      <c r="E31" s="2">
        <v>28</v>
      </c>
      <c r="F31" s="35" t="s">
        <v>21</v>
      </c>
      <c r="G31" s="46" t="s">
        <v>139</v>
      </c>
      <c r="H31" s="46" t="s">
        <v>138</v>
      </c>
      <c r="I31" s="46" t="s">
        <v>137</v>
      </c>
      <c r="J31" s="38" t="s">
        <v>17</v>
      </c>
      <c r="K31" s="9">
        <v>12</v>
      </c>
      <c r="L31" s="9" t="s">
        <v>48</v>
      </c>
      <c r="M31" s="41">
        <v>0.4</v>
      </c>
      <c r="N31" s="9" t="s">
        <v>15</v>
      </c>
      <c r="O31" s="41">
        <v>0.4</v>
      </c>
      <c r="P31" s="9" t="s">
        <v>36</v>
      </c>
      <c r="Q31" s="9">
        <v>1</v>
      </c>
      <c r="R31" s="9" t="s">
        <v>40</v>
      </c>
      <c r="S31" s="9" t="s">
        <v>58</v>
      </c>
      <c r="T31" s="9" t="s">
        <v>11</v>
      </c>
      <c r="U31" s="36">
        <v>0.3</v>
      </c>
      <c r="V31" s="9" t="s">
        <v>10</v>
      </c>
      <c r="W31" s="9" t="s">
        <v>9</v>
      </c>
      <c r="X31" s="38" t="s">
        <v>8</v>
      </c>
      <c r="Y31" s="47" t="s">
        <v>136</v>
      </c>
      <c r="Z31" s="13">
        <f>+M31-(M31*U31)</f>
        <v>0.28000000000000003</v>
      </c>
      <c r="AA31" s="9" t="s">
        <v>48</v>
      </c>
      <c r="AB31" s="41">
        <v>0.4</v>
      </c>
      <c r="AC31" s="9" t="s">
        <v>15</v>
      </c>
      <c r="AD31" s="9" t="s">
        <v>36</v>
      </c>
      <c r="AE31" s="35" t="s">
        <v>3</v>
      </c>
      <c r="AF31" s="44" t="s">
        <v>135</v>
      </c>
      <c r="AG31" s="44" t="s">
        <v>129</v>
      </c>
      <c r="AH31" s="3" t="s">
        <v>0</v>
      </c>
      <c r="AI31" s="43"/>
      <c r="AJ31" s="43"/>
      <c r="AK31" s="43"/>
    </row>
    <row r="32" spans="2:37" ht="100.8" x14ac:dyDescent="0.3">
      <c r="B32" s="42" t="s">
        <v>24</v>
      </c>
      <c r="C32" s="34" t="s">
        <v>128</v>
      </c>
      <c r="D32" s="34" t="s">
        <v>127</v>
      </c>
      <c r="E32" s="2">
        <v>29</v>
      </c>
      <c r="F32" s="35" t="s">
        <v>21</v>
      </c>
      <c r="G32" s="46" t="s">
        <v>134</v>
      </c>
      <c r="H32" s="46" t="s">
        <v>133</v>
      </c>
      <c r="I32" s="46" t="s">
        <v>132</v>
      </c>
      <c r="J32" s="38" t="s">
        <v>17</v>
      </c>
      <c r="K32" s="9">
        <v>12</v>
      </c>
      <c r="L32" s="9" t="s">
        <v>48</v>
      </c>
      <c r="M32" s="41">
        <v>0.4</v>
      </c>
      <c r="N32" s="9" t="s">
        <v>15</v>
      </c>
      <c r="O32" s="41">
        <v>0.4</v>
      </c>
      <c r="P32" s="9" t="s">
        <v>36</v>
      </c>
      <c r="Q32" s="9">
        <v>1</v>
      </c>
      <c r="R32" s="9" t="s">
        <v>40</v>
      </c>
      <c r="S32" s="9" t="s">
        <v>39</v>
      </c>
      <c r="T32" s="9" t="s">
        <v>11</v>
      </c>
      <c r="U32" s="36">
        <v>0.4</v>
      </c>
      <c r="V32" s="9" t="s">
        <v>10</v>
      </c>
      <c r="W32" s="9" t="s">
        <v>9</v>
      </c>
      <c r="X32" s="38" t="s">
        <v>8</v>
      </c>
      <c r="Y32" s="45" t="s">
        <v>131</v>
      </c>
      <c r="Z32" s="41">
        <v>0.4</v>
      </c>
      <c r="AA32" s="9" t="s">
        <v>48</v>
      </c>
      <c r="AB32" s="6">
        <f>+O32-(O32*U32)</f>
        <v>0.24</v>
      </c>
      <c r="AC32" s="9" t="s">
        <v>15</v>
      </c>
      <c r="AD32" s="9" t="s">
        <v>36</v>
      </c>
      <c r="AE32" s="35" t="s">
        <v>3</v>
      </c>
      <c r="AF32" s="44" t="s">
        <v>130</v>
      </c>
      <c r="AG32" s="44" t="s">
        <v>129</v>
      </c>
      <c r="AH32" s="3" t="s">
        <v>0</v>
      </c>
      <c r="AI32" s="43"/>
      <c r="AJ32" s="43"/>
      <c r="AK32" s="43"/>
    </row>
    <row r="33" spans="2:37" ht="96.6" x14ac:dyDescent="0.3">
      <c r="B33" s="42" t="s">
        <v>24</v>
      </c>
      <c r="C33" s="34" t="s">
        <v>128</v>
      </c>
      <c r="D33" s="34" t="s">
        <v>127</v>
      </c>
      <c r="E33" s="1">
        <v>30</v>
      </c>
      <c r="F33" s="35" t="s">
        <v>21</v>
      </c>
      <c r="G33" s="46" t="s">
        <v>126</v>
      </c>
      <c r="H33" s="46" t="s">
        <v>125</v>
      </c>
      <c r="I33" s="46" t="s">
        <v>124</v>
      </c>
      <c r="J33" s="38" t="s">
        <v>17</v>
      </c>
      <c r="K33" s="9">
        <v>3</v>
      </c>
      <c r="L33" s="9" t="s">
        <v>48</v>
      </c>
      <c r="M33" s="41">
        <v>0.4</v>
      </c>
      <c r="N33" s="9" t="s">
        <v>15</v>
      </c>
      <c r="O33" s="41">
        <v>0.4</v>
      </c>
      <c r="P33" s="9" t="s">
        <v>36</v>
      </c>
      <c r="Q33" s="9">
        <v>1</v>
      </c>
      <c r="R33" s="9" t="s">
        <v>40</v>
      </c>
      <c r="S33" s="9" t="s">
        <v>58</v>
      </c>
      <c r="T33" s="9" t="s">
        <v>11</v>
      </c>
      <c r="U33" s="36">
        <v>0.4</v>
      </c>
      <c r="V33" s="9" t="s">
        <v>65</v>
      </c>
      <c r="W33" s="9" t="s">
        <v>9</v>
      </c>
      <c r="X33" s="38" t="s">
        <v>8</v>
      </c>
      <c r="Y33" s="45" t="s">
        <v>123</v>
      </c>
      <c r="Z33" s="41">
        <v>0.4</v>
      </c>
      <c r="AA33" s="9" t="s">
        <v>48</v>
      </c>
      <c r="AB33" s="6">
        <f>+O33-(O33*U33)</f>
        <v>0.24</v>
      </c>
      <c r="AC33" s="9" t="s">
        <v>15</v>
      </c>
      <c r="AD33" s="9" t="s">
        <v>36</v>
      </c>
      <c r="AE33" s="35" t="s">
        <v>3</v>
      </c>
      <c r="AF33" s="44" t="s">
        <v>122</v>
      </c>
      <c r="AG33" s="44" t="s">
        <v>121</v>
      </c>
      <c r="AH33" s="3" t="s">
        <v>0</v>
      </c>
      <c r="AI33" s="43"/>
      <c r="AJ33" s="43"/>
      <c r="AK33" s="43"/>
    </row>
    <row r="34" spans="2:37" ht="179.4" x14ac:dyDescent="0.3">
      <c r="B34" s="42" t="s">
        <v>120</v>
      </c>
      <c r="C34" s="7" t="s">
        <v>119</v>
      </c>
      <c r="D34" s="7" t="s">
        <v>118</v>
      </c>
      <c r="E34" s="2">
        <v>31</v>
      </c>
      <c r="F34" s="38" t="s">
        <v>21</v>
      </c>
      <c r="G34" s="7" t="s">
        <v>117</v>
      </c>
      <c r="H34" s="7" t="s">
        <v>116</v>
      </c>
      <c r="I34" s="7" t="s">
        <v>115</v>
      </c>
      <c r="J34" s="38" t="s">
        <v>41</v>
      </c>
      <c r="K34" s="9">
        <v>100</v>
      </c>
      <c r="L34" s="9" t="s">
        <v>26</v>
      </c>
      <c r="M34" s="36">
        <v>0.6</v>
      </c>
      <c r="N34" s="9" t="s">
        <v>5</v>
      </c>
      <c r="O34" s="41">
        <v>0.8</v>
      </c>
      <c r="P34" s="9" t="s">
        <v>14</v>
      </c>
      <c r="Q34" s="9">
        <v>1</v>
      </c>
      <c r="R34" s="9" t="s">
        <v>40</v>
      </c>
      <c r="S34" s="9" t="s">
        <v>58</v>
      </c>
      <c r="T34" s="9" t="s">
        <v>11</v>
      </c>
      <c r="U34" s="41">
        <v>0.3</v>
      </c>
      <c r="V34" s="9" t="s">
        <v>10</v>
      </c>
      <c r="W34" s="9" t="s">
        <v>9</v>
      </c>
      <c r="X34" s="9" t="s">
        <v>8</v>
      </c>
      <c r="Y34" s="38" t="s">
        <v>114</v>
      </c>
      <c r="Z34" s="12">
        <f>+M34-(M34*U34)</f>
        <v>0.42</v>
      </c>
      <c r="AA34" s="9" t="s">
        <v>6</v>
      </c>
      <c r="AB34" s="36">
        <v>0.8</v>
      </c>
      <c r="AC34" s="9" t="s">
        <v>5</v>
      </c>
      <c r="AD34" s="9" t="s">
        <v>14</v>
      </c>
      <c r="AE34" s="35" t="s">
        <v>3</v>
      </c>
      <c r="AF34" s="34" t="s">
        <v>113</v>
      </c>
      <c r="AG34" s="34" t="s">
        <v>112</v>
      </c>
      <c r="AH34" s="3" t="s">
        <v>0</v>
      </c>
      <c r="AI34" s="32"/>
      <c r="AJ34" s="32"/>
      <c r="AK34" s="32"/>
    </row>
    <row r="35" spans="2:37" ht="165.6" x14ac:dyDescent="0.3">
      <c r="B35" s="34" t="s">
        <v>24</v>
      </c>
      <c r="C35" s="34" t="s">
        <v>101</v>
      </c>
      <c r="D35" s="34" t="s">
        <v>100</v>
      </c>
      <c r="E35" s="2">
        <v>32</v>
      </c>
      <c r="F35" s="7" t="s">
        <v>21</v>
      </c>
      <c r="G35" s="7" t="s">
        <v>111</v>
      </c>
      <c r="H35" s="40" t="s">
        <v>110</v>
      </c>
      <c r="I35" s="7" t="s">
        <v>109</v>
      </c>
      <c r="J35" s="7" t="s">
        <v>17</v>
      </c>
      <c r="K35" s="1">
        <v>137</v>
      </c>
      <c r="L35" s="2" t="s">
        <v>26</v>
      </c>
      <c r="M35" s="5">
        <v>0.6</v>
      </c>
      <c r="N35" s="2" t="s">
        <v>15</v>
      </c>
      <c r="O35" s="5">
        <v>0.4</v>
      </c>
      <c r="P35" s="2" t="s">
        <v>36</v>
      </c>
      <c r="Q35" s="1">
        <v>1</v>
      </c>
      <c r="R35" s="1" t="s">
        <v>40</v>
      </c>
      <c r="S35" s="1" t="s">
        <v>39</v>
      </c>
      <c r="T35" s="1" t="s">
        <v>11</v>
      </c>
      <c r="U35" s="6">
        <v>0.4</v>
      </c>
      <c r="V35" s="37" t="s">
        <v>65</v>
      </c>
      <c r="W35" s="1" t="s">
        <v>9</v>
      </c>
      <c r="X35" s="7" t="s">
        <v>8</v>
      </c>
      <c r="Y35" s="39" t="s">
        <v>108</v>
      </c>
      <c r="Z35" s="12">
        <f>+M35-(M35*U35)</f>
        <v>0.36</v>
      </c>
      <c r="AA35" s="9" t="s">
        <v>48</v>
      </c>
      <c r="AB35" s="6">
        <v>0.4</v>
      </c>
      <c r="AC35" s="1" t="s">
        <v>15</v>
      </c>
      <c r="AD35" s="1" t="s">
        <v>36</v>
      </c>
      <c r="AE35" s="35" t="s">
        <v>3</v>
      </c>
      <c r="AF35" s="7" t="s">
        <v>107</v>
      </c>
      <c r="AG35" s="34" t="s">
        <v>94</v>
      </c>
      <c r="AH35" s="3" t="s">
        <v>0</v>
      </c>
      <c r="AI35" s="33"/>
      <c r="AJ35" s="34"/>
      <c r="AK35" s="34"/>
    </row>
    <row r="36" spans="2:37" ht="151.80000000000001" x14ac:dyDescent="0.3">
      <c r="B36" s="34" t="s">
        <v>24</v>
      </c>
      <c r="C36" s="34" t="s">
        <v>101</v>
      </c>
      <c r="D36" s="34" t="s">
        <v>100</v>
      </c>
      <c r="E36" s="1">
        <v>33</v>
      </c>
      <c r="F36" s="7" t="s">
        <v>21</v>
      </c>
      <c r="G36" s="7" t="s">
        <v>106</v>
      </c>
      <c r="H36" s="7" t="s">
        <v>105</v>
      </c>
      <c r="I36" s="7" t="s">
        <v>104</v>
      </c>
      <c r="J36" s="7" t="s">
        <v>17</v>
      </c>
      <c r="K36" s="1">
        <v>449</v>
      </c>
      <c r="L36" s="1" t="s">
        <v>26</v>
      </c>
      <c r="M36" s="6">
        <v>0.6</v>
      </c>
      <c r="N36" s="1" t="s">
        <v>36</v>
      </c>
      <c r="O36" s="6">
        <v>0.6</v>
      </c>
      <c r="P36" s="1" t="s">
        <v>36</v>
      </c>
      <c r="Q36" s="1">
        <v>1</v>
      </c>
      <c r="R36" s="7" t="s">
        <v>40</v>
      </c>
      <c r="S36" s="1" t="s">
        <v>39</v>
      </c>
      <c r="T36" s="1" t="s">
        <v>11</v>
      </c>
      <c r="U36" s="6">
        <v>0.4</v>
      </c>
      <c r="V36" s="37" t="s">
        <v>65</v>
      </c>
      <c r="W36" s="1" t="s">
        <v>9</v>
      </c>
      <c r="X36" s="7" t="s">
        <v>8</v>
      </c>
      <c r="Y36" s="7" t="s">
        <v>103</v>
      </c>
      <c r="Z36" s="12">
        <f>+M36-(M36*U36)</f>
        <v>0.36</v>
      </c>
      <c r="AA36" s="9" t="s">
        <v>48</v>
      </c>
      <c r="AB36" s="6">
        <v>0.6</v>
      </c>
      <c r="AC36" s="1" t="s">
        <v>36</v>
      </c>
      <c r="AD36" s="1" t="s">
        <v>36</v>
      </c>
      <c r="AE36" s="35" t="s">
        <v>3</v>
      </c>
      <c r="AF36" s="34" t="s">
        <v>102</v>
      </c>
      <c r="AG36" s="34" t="s">
        <v>94</v>
      </c>
      <c r="AH36" s="3" t="s">
        <v>0</v>
      </c>
      <c r="AI36" s="33"/>
      <c r="AJ36" s="32"/>
      <c r="AK36" s="32"/>
    </row>
    <row r="37" spans="2:37" ht="135" x14ac:dyDescent="0.3">
      <c r="B37" s="34" t="s">
        <v>24</v>
      </c>
      <c r="C37" s="34" t="s">
        <v>101</v>
      </c>
      <c r="D37" s="34" t="s">
        <v>100</v>
      </c>
      <c r="E37" s="9">
        <v>34</v>
      </c>
      <c r="F37" s="38" t="s">
        <v>33</v>
      </c>
      <c r="G37" s="38" t="s">
        <v>99</v>
      </c>
      <c r="H37" s="38" t="s">
        <v>98</v>
      </c>
      <c r="I37" s="7" t="s">
        <v>97</v>
      </c>
      <c r="J37" s="7" t="s">
        <v>17</v>
      </c>
      <c r="K37" s="1">
        <v>449</v>
      </c>
      <c r="L37" s="1" t="s">
        <v>26</v>
      </c>
      <c r="M37" s="6">
        <v>0.6</v>
      </c>
      <c r="N37" s="1" t="s">
        <v>29</v>
      </c>
      <c r="O37" s="6">
        <v>1</v>
      </c>
      <c r="P37" s="1" t="s">
        <v>28</v>
      </c>
      <c r="Q37" s="1">
        <v>1</v>
      </c>
      <c r="R37" s="1" t="s">
        <v>13</v>
      </c>
      <c r="S37" s="1" t="s">
        <v>39</v>
      </c>
      <c r="T37" s="1" t="s">
        <v>11</v>
      </c>
      <c r="U37" s="6">
        <v>0.4</v>
      </c>
      <c r="V37" s="37" t="s">
        <v>10</v>
      </c>
      <c r="W37" s="1" t="s">
        <v>9</v>
      </c>
      <c r="X37" s="7" t="s">
        <v>8</v>
      </c>
      <c r="Y37" s="7" t="s">
        <v>96</v>
      </c>
      <c r="Z37" s="36">
        <v>0.6</v>
      </c>
      <c r="AA37" s="9" t="s">
        <v>26</v>
      </c>
      <c r="AB37" s="36">
        <f>+O37-(O37*U37)</f>
        <v>0.6</v>
      </c>
      <c r="AC37" s="1" t="s">
        <v>36</v>
      </c>
      <c r="AD37" s="1" t="s">
        <v>36</v>
      </c>
      <c r="AE37" s="35" t="s">
        <v>3</v>
      </c>
      <c r="AF37" s="34" t="s">
        <v>95</v>
      </c>
      <c r="AG37" s="34" t="s">
        <v>94</v>
      </c>
      <c r="AH37" s="3" t="s">
        <v>0</v>
      </c>
      <c r="AI37" s="33"/>
      <c r="AJ37" s="32"/>
      <c r="AK37" s="32"/>
    </row>
    <row r="38" spans="2:37" ht="55.2" x14ac:dyDescent="0.3">
      <c r="B38" s="4" t="s">
        <v>24</v>
      </c>
      <c r="C38" s="7" t="s">
        <v>88</v>
      </c>
      <c r="D38" s="7" t="s">
        <v>87</v>
      </c>
      <c r="E38" s="1">
        <v>35</v>
      </c>
      <c r="F38" s="7" t="s">
        <v>21</v>
      </c>
      <c r="G38" s="7" t="s">
        <v>93</v>
      </c>
      <c r="H38" s="7" t="s">
        <v>92</v>
      </c>
      <c r="I38" s="7" t="s">
        <v>91</v>
      </c>
      <c r="J38" s="7" t="s">
        <v>17</v>
      </c>
      <c r="K38" s="7">
        <v>100</v>
      </c>
      <c r="L38" s="7" t="s">
        <v>26</v>
      </c>
      <c r="M38" s="13">
        <v>0.6</v>
      </c>
      <c r="N38" s="7" t="s">
        <v>55</v>
      </c>
      <c r="O38" s="13">
        <v>0.2</v>
      </c>
      <c r="P38" s="7" t="s">
        <v>36</v>
      </c>
      <c r="Q38" s="7">
        <v>1</v>
      </c>
      <c r="R38" s="7" t="s">
        <v>40</v>
      </c>
      <c r="S38" s="7" t="s">
        <v>39</v>
      </c>
      <c r="T38" s="7" t="s">
        <v>11</v>
      </c>
      <c r="U38" s="13">
        <v>0.4</v>
      </c>
      <c r="V38" s="4" t="s">
        <v>10</v>
      </c>
      <c r="W38" s="4" t="s">
        <v>57</v>
      </c>
      <c r="X38" s="4" t="s">
        <v>8</v>
      </c>
      <c r="Y38" s="4" t="s">
        <v>90</v>
      </c>
      <c r="Z38" s="12">
        <f>+M38-(M38*U38)</f>
        <v>0.36</v>
      </c>
      <c r="AA38" s="4" t="s">
        <v>48</v>
      </c>
      <c r="AB38" s="11">
        <v>0.2</v>
      </c>
      <c r="AC38" s="4" t="s">
        <v>55</v>
      </c>
      <c r="AD38" s="4" t="s">
        <v>4</v>
      </c>
      <c r="AE38" s="4" t="s">
        <v>3</v>
      </c>
      <c r="AF38" s="4" t="s">
        <v>89</v>
      </c>
      <c r="AG38" s="4" t="s">
        <v>81</v>
      </c>
      <c r="AH38" s="3" t="s">
        <v>0</v>
      </c>
      <c r="AI38" s="2"/>
      <c r="AJ38" s="7"/>
      <c r="AK38" s="7"/>
    </row>
    <row r="39" spans="2:37" ht="96.6" x14ac:dyDescent="0.3">
      <c r="B39" s="4" t="s">
        <v>24</v>
      </c>
      <c r="C39" s="7" t="s">
        <v>88</v>
      </c>
      <c r="D39" s="7" t="s">
        <v>87</v>
      </c>
      <c r="E39" s="1">
        <v>36</v>
      </c>
      <c r="F39" s="7" t="s">
        <v>21</v>
      </c>
      <c r="G39" s="7" t="s">
        <v>86</v>
      </c>
      <c r="H39" s="7" t="s">
        <v>85</v>
      </c>
      <c r="I39" s="7" t="s">
        <v>84</v>
      </c>
      <c r="J39" s="7" t="s">
        <v>17</v>
      </c>
      <c r="K39" s="7">
        <v>50</v>
      </c>
      <c r="L39" s="7" t="s">
        <v>26</v>
      </c>
      <c r="M39" s="13">
        <v>0.6</v>
      </c>
      <c r="N39" s="7" t="s">
        <v>15</v>
      </c>
      <c r="O39" s="13">
        <v>0.4</v>
      </c>
      <c r="P39" s="7" t="s">
        <v>36</v>
      </c>
      <c r="Q39" s="7">
        <v>1</v>
      </c>
      <c r="R39" s="7" t="s">
        <v>40</v>
      </c>
      <c r="S39" s="7" t="s">
        <v>12</v>
      </c>
      <c r="T39" s="7" t="s">
        <v>11</v>
      </c>
      <c r="U39" s="13">
        <v>0.4</v>
      </c>
      <c r="V39" s="4" t="s">
        <v>10</v>
      </c>
      <c r="W39" s="4" t="s">
        <v>57</v>
      </c>
      <c r="X39" s="4" t="s">
        <v>8</v>
      </c>
      <c r="Y39" s="4" t="s">
        <v>83</v>
      </c>
      <c r="Z39" s="12">
        <f>+M39-(M39*U39)</f>
        <v>0.36</v>
      </c>
      <c r="AA39" s="4" t="s">
        <v>48</v>
      </c>
      <c r="AB39" s="11">
        <v>0.4</v>
      </c>
      <c r="AC39" s="4" t="s">
        <v>15</v>
      </c>
      <c r="AD39" s="4" t="s">
        <v>36</v>
      </c>
      <c r="AE39" s="4" t="s">
        <v>3</v>
      </c>
      <c r="AF39" s="4" t="s">
        <v>82</v>
      </c>
      <c r="AG39" s="4" t="s">
        <v>81</v>
      </c>
      <c r="AH39" s="3" t="s">
        <v>0</v>
      </c>
      <c r="AI39" s="4"/>
      <c r="AJ39" s="7"/>
      <c r="AK39" s="7"/>
    </row>
    <row r="40" spans="2:37" ht="55.2" x14ac:dyDescent="0.3">
      <c r="B40" s="23" t="s">
        <v>24</v>
      </c>
      <c r="C40" s="23" t="s">
        <v>70</v>
      </c>
      <c r="D40" s="23" t="s">
        <v>69</v>
      </c>
      <c r="E40" s="25">
        <v>37</v>
      </c>
      <c r="F40" s="24" t="s">
        <v>33</v>
      </c>
      <c r="G40" s="23" t="s">
        <v>80</v>
      </c>
      <c r="H40" s="24" t="s">
        <v>79</v>
      </c>
      <c r="I40" s="23" t="s">
        <v>78</v>
      </c>
      <c r="J40" s="30" t="s">
        <v>17</v>
      </c>
      <c r="K40" s="28">
        <v>1</v>
      </c>
      <c r="L40" s="28" t="s">
        <v>76</v>
      </c>
      <c r="M40" s="31">
        <v>0.2</v>
      </c>
      <c r="N40" s="28" t="s">
        <v>5</v>
      </c>
      <c r="O40" s="31">
        <v>0.8</v>
      </c>
      <c r="P40" s="28" t="s">
        <v>14</v>
      </c>
      <c r="Q40" s="28">
        <v>1</v>
      </c>
      <c r="R40" s="28" t="s">
        <v>13</v>
      </c>
      <c r="S40" s="28" t="s">
        <v>39</v>
      </c>
      <c r="T40" s="28" t="s">
        <v>11</v>
      </c>
      <c r="U40" s="31">
        <v>0.4</v>
      </c>
      <c r="V40" s="30" t="s">
        <v>65</v>
      </c>
      <c r="W40" s="28" t="s">
        <v>9</v>
      </c>
      <c r="X40" s="30" t="s">
        <v>8</v>
      </c>
      <c r="Y40" s="30" t="s">
        <v>77</v>
      </c>
      <c r="Z40" s="29">
        <v>0.2</v>
      </c>
      <c r="AA40" s="28" t="s">
        <v>76</v>
      </c>
      <c r="AB40" s="27">
        <v>0.48</v>
      </c>
      <c r="AC40" s="27" t="s">
        <v>36</v>
      </c>
      <c r="AD40" s="27" t="s">
        <v>36</v>
      </c>
      <c r="AE40" s="26" t="s">
        <v>3</v>
      </c>
      <c r="AF40" s="16" t="s">
        <v>75</v>
      </c>
      <c r="AG40" s="16" t="s">
        <v>74</v>
      </c>
      <c r="AH40" s="3" t="s">
        <v>0</v>
      </c>
      <c r="AI40" s="14"/>
      <c r="AJ40" s="15"/>
      <c r="AK40" s="14"/>
    </row>
    <row r="41" spans="2:37" ht="96.6" x14ac:dyDescent="0.3">
      <c r="B41" s="23"/>
      <c r="C41" s="23"/>
      <c r="D41" s="23"/>
      <c r="E41" s="25"/>
      <c r="F41" s="24" t="s">
        <v>33</v>
      </c>
      <c r="G41" s="23"/>
      <c r="H41" s="24" t="s">
        <v>73</v>
      </c>
      <c r="I41" s="23"/>
      <c r="J41" s="21"/>
      <c r="K41" s="19"/>
      <c r="L41" s="19"/>
      <c r="M41" s="22"/>
      <c r="N41" s="19"/>
      <c r="O41" s="22"/>
      <c r="P41" s="19"/>
      <c r="Q41" s="19"/>
      <c r="R41" s="19"/>
      <c r="S41" s="19"/>
      <c r="T41" s="19"/>
      <c r="U41" s="22"/>
      <c r="V41" s="21"/>
      <c r="W41" s="19"/>
      <c r="X41" s="21"/>
      <c r="Y41" s="21"/>
      <c r="Z41" s="20"/>
      <c r="AA41" s="19"/>
      <c r="AB41" s="18"/>
      <c r="AC41" s="18" t="s">
        <v>15</v>
      </c>
      <c r="AD41" s="18" t="s">
        <v>4</v>
      </c>
      <c r="AE41" s="17" t="s">
        <v>3</v>
      </c>
      <c r="AF41" s="16" t="s">
        <v>72</v>
      </c>
      <c r="AG41" s="16" t="s">
        <v>71</v>
      </c>
      <c r="AH41" s="3" t="s">
        <v>0</v>
      </c>
      <c r="AI41" s="14"/>
      <c r="AJ41" s="15"/>
      <c r="AK41" s="14"/>
    </row>
    <row r="42" spans="2:37" ht="151.80000000000001" x14ac:dyDescent="0.3">
      <c r="B42" s="7" t="s">
        <v>24</v>
      </c>
      <c r="C42" s="7" t="s">
        <v>70</v>
      </c>
      <c r="D42" s="7" t="s">
        <v>69</v>
      </c>
      <c r="E42" s="9">
        <v>38</v>
      </c>
      <c r="F42" s="7" t="s">
        <v>21</v>
      </c>
      <c r="G42" s="7" t="s">
        <v>68</v>
      </c>
      <c r="H42" s="7" t="s">
        <v>67</v>
      </c>
      <c r="I42" s="7" t="s">
        <v>66</v>
      </c>
      <c r="J42" s="7" t="s">
        <v>17</v>
      </c>
      <c r="K42" s="7">
        <v>9</v>
      </c>
      <c r="L42" s="7" t="s">
        <v>48</v>
      </c>
      <c r="M42" s="13">
        <v>0.4</v>
      </c>
      <c r="N42" s="7" t="s">
        <v>5</v>
      </c>
      <c r="O42" s="13">
        <v>0.8</v>
      </c>
      <c r="P42" s="7" t="s">
        <v>14</v>
      </c>
      <c r="Q42" s="7">
        <v>1</v>
      </c>
      <c r="R42" s="7" t="s">
        <v>40</v>
      </c>
      <c r="S42" s="7" t="s">
        <v>39</v>
      </c>
      <c r="T42" s="7" t="s">
        <v>11</v>
      </c>
      <c r="U42" s="13">
        <v>0.4</v>
      </c>
      <c r="V42" s="4" t="s">
        <v>65</v>
      </c>
      <c r="W42" s="4" t="s">
        <v>9</v>
      </c>
      <c r="X42" s="4" t="s">
        <v>8</v>
      </c>
      <c r="Y42" s="4" t="s">
        <v>64</v>
      </c>
      <c r="Z42" s="12">
        <v>0.24</v>
      </c>
      <c r="AA42" s="4" t="s">
        <v>48</v>
      </c>
      <c r="AB42" s="11">
        <v>0.8</v>
      </c>
      <c r="AC42" s="4" t="s">
        <v>5</v>
      </c>
      <c r="AD42" s="4" t="s">
        <v>14</v>
      </c>
      <c r="AE42" s="4" t="s">
        <v>3</v>
      </c>
      <c r="AF42" s="4" t="s">
        <v>63</v>
      </c>
      <c r="AG42" s="4" t="s">
        <v>62</v>
      </c>
      <c r="AH42" s="3" t="s">
        <v>0</v>
      </c>
      <c r="AI42" s="4"/>
      <c r="AJ42" s="7"/>
      <c r="AK42" s="7"/>
    </row>
    <row r="43" spans="2:37" ht="151.80000000000001" x14ac:dyDescent="0.3">
      <c r="B43" s="7" t="s">
        <v>24</v>
      </c>
      <c r="C43" s="7" t="s">
        <v>46</v>
      </c>
      <c r="D43" s="7" t="s">
        <v>45</v>
      </c>
      <c r="E43" s="9">
        <v>39</v>
      </c>
      <c r="F43" s="7" t="s">
        <v>21</v>
      </c>
      <c r="G43" s="7" t="s">
        <v>61</v>
      </c>
      <c r="H43" s="7" t="s">
        <v>60</v>
      </c>
      <c r="I43" s="7" t="s">
        <v>59</v>
      </c>
      <c r="J43" s="7" t="s">
        <v>41</v>
      </c>
      <c r="K43" s="7">
        <v>24</v>
      </c>
      <c r="L43" s="7" t="s">
        <v>48</v>
      </c>
      <c r="M43" s="13">
        <v>0.4</v>
      </c>
      <c r="N43" s="7" t="s">
        <v>55</v>
      </c>
      <c r="O43" s="13">
        <v>0.2</v>
      </c>
      <c r="P43" s="7" t="s">
        <v>4</v>
      </c>
      <c r="Q43" s="7">
        <v>1</v>
      </c>
      <c r="R43" s="7" t="s">
        <v>40</v>
      </c>
      <c r="S43" s="7" t="s">
        <v>58</v>
      </c>
      <c r="T43" s="7" t="s">
        <v>11</v>
      </c>
      <c r="U43" s="13">
        <v>0.3</v>
      </c>
      <c r="V43" s="4" t="s">
        <v>10</v>
      </c>
      <c r="W43" s="4" t="s">
        <v>57</v>
      </c>
      <c r="X43" s="4" t="s">
        <v>8</v>
      </c>
      <c r="Y43" s="4" t="s">
        <v>56</v>
      </c>
      <c r="Z43" s="12">
        <v>0.28000000000000003</v>
      </c>
      <c r="AA43" s="4" t="s">
        <v>48</v>
      </c>
      <c r="AB43" s="11">
        <v>0.2</v>
      </c>
      <c r="AC43" s="4" t="s">
        <v>55</v>
      </c>
      <c r="AD43" s="4" t="s">
        <v>4</v>
      </c>
      <c r="AE43" s="4" t="s">
        <v>3</v>
      </c>
      <c r="AF43" s="4" t="s">
        <v>54</v>
      </c>
      <c r="AG43" s="4" t="s">
        <v>53</v>
      </c>
      <c r="AH43" s="3" t="s">
        <v>0</v>
      </c>
      <c r="AI43" s="4"/>
      <c r="AJ43" s="7"/>
      <c r="AK43" s="7"/>
    </row>
    <row r="44" spans="2:37" ht="179.4" x14ac:dyDescent="0.3">
      <c r="B44" s="7" t="s">
        <v>24</v>
      </c>
      <c r="C44" s="7" t="s">
        <v>46</v>
      </c>
      <c r="D44" s="7" t="s">
        <v>45</v>
      </c>
      <c r="E44" s="9">
        <v>40</v>
      </c>
      <c r="F44" s="7" t="s">
        <v>21</v>
      </c>
      <c r="G44" s="7" t="s">
        <v>52</v>
      </c>
      <c r="H44" s="7" t="s">
        <v>51</v>
      </c>
      <c r="I44" s="7" t="s">
        <v>50</v>
      </c>
      <c r="J44" s="7" t="s">
        <v>41</v>
      </c>
      <c r="K44" s="7">
        <v>1200</v>
      </c>
      <c r="L44" s="7" t="s">
        <v>6</v>
      </c>
      <c r="M44" s="13">
        <v>0.8</v>
      </c>
      <c r="N44" s="7" t="s">
        <v>15</v>
      </c>
      <c r="O44" s="13">
        <v>0.4</v>
      </c>
      <c r="P44" s="7" t="s">
        <v>36</v>
      </c>
      <c r="Q44" s="7">
        <v>1</v>
      </c>
      <c r="R44" s="7" t="s">
        <v>40</v>
      </c>
      <c r="S44" s="7" t="s">
        <v>39</v>
      </c>
      <c r="T44" s="7" t="s">
        <v>11</v>
      </c>
      <c r="U44" s="13">
        <v>0.4</v>
      </c>
      <c r="V44" s="4" t="s">
        <v>10</v>
      </c>
      <c r="W44" s="4" t="s">
        <v>9</v>
      </c>
      <c r="X44" s="4" t="s">
        <v>8</v>
      </c>
      <c r="Y44" s="4" t="s">
        <v>49</v>
      </c>
      <c r="Z44" s="12">
        <v>0.25600000000000001</v>
      </c>
      <c r="AA44" s="4" t="s">
        <v>48</v>
      </c>
      <c r="AB44" s="11">
        <v>0.4</v>
      </c>
      <c r="AC44" s="4" t="s">
        <v>15</v>
      </c>
      <c r="AD44" s="4" t="s">
        <v>36</v>
      </c>
      <c r="AE44" s="4" t="s">
        <v>3</v>
      </c>
      <c r="AF44" s="4" t="s">
        <v>47</v>
      </c>
      <c r="AG44" s="4" t="s">
        <v>34</v>
      </c>
      <c r="AH44" s="3" t="s">
        <v>0</v>
      </c>
      <c r="AI44" s="4"/>
      <c r="AJ44" s="7"/>
      <c r="AK44" s="7"/>
    </row>
    <row r="45" spans="2:37" ht="165.6" x14ac:dyDescent="0.3">
      <c r="B45" s="4" t="s">
        <v>24</v>
      </c>
      <c r="C45" s="7" t="s">
        <v>46</v>
      </c>
      <c r="D45" s="7" t="s">
        <v>45</v>
      </c>
      <c r="E45" s="9">
        <v>41</v>
      </c>
      <c r="F45" s="7" t="s">
        <v>21</v>
      </c>
      <c r="G45" s="7" t="s">
        <v>44</v>
      </c>
      <c r="H45" s="7" t="s">
        <v>43</v>
      </c>
      <c r="I45" s="10" t="s">
        <v>42</v>
      </c>
      <c r="J45" s="7" t="s">
        <v>41</v>
      </c>
      <c r="K45" s="1">
        <v>10000</v>
      </c>
      <c r="L45" s="1" t="s">
        <v>16</v>
      </c>
      <c r="M45" s="6">
        <v>1</v>
      </c>
      <c r="N45" s="1" t="s">
        <v>15</v>
      </c>
      <c r="O45" s="8">
        <v>0.4</v>
      </c>
      <c r="P45" s="1" t="s">
        <v>36</v>
      </c>
      <c r="Q45" s="1">
        <v>1</v>
      </c>
      <c r="R45" s="7" t="s">
        <v>40</v>
      </c>
      <c r="S45" s="1" t="s">
        <v>39</v>
      </c>
      <c r="T45" s="1" t="s">
        <v>11</v>
      </c>
      <c r="U45" s="6">
        <v>0.4</v>
      </c>
      <c r="V45" s="4" t="s">
        <v>10</v>
      </c>
      <c r="W45" s="4" t="s">
        <v>9</v>
      </c>
      <c r="X45" s="4" t="s">
        <v>8</v>
      </c>
      <c r="Y45" s="4" t="s">
        <v>38</v>
      </c>
      <c r="Z45" s="5">
        <v>0.4</v>
      </c>
      <c r="AA45" s="2" t="s">
        <v>37</v>
      </c>
      <c r="AB45" s="5">
        <v>0.4</v>
      </c>
      <c r="AC45" s="2" t="s">
        <v>15</v>
      </c>
      <c r="AD45" s="2" t="s">
        <v>36</v>
      </c>
      <c r="AE45" s="4" t="s">
        <v>3</v>
      </c>
      <c r="AF45" s="4" t="s">
        <v>35</v>
      </c>
      <c r="AG45" s="4" t="s">
        <v>34</v>
      </c>
      <c r="AH45" s="3" t="s">
        <v>0</v>
      </c>
      <c r="AI45" s="2"/>
      <c r="AJ45" s="1"/>
      <c r="AK45" s="1"/>
    </row>
    <row r="46" spans="2:37" ht="234.6" x14ac:dyDescent="0.3">
      <c r="B46" s="4" t="s">
        <v>24</v>
      </c>
      <c r="C46" s="7" t="s">
        <v>23</v>
      </c>
      <c r="D46" s="7" t="s">
        <v>22</v>
      </c>
      <c r="E46" s="9">
        <v>42</v>
      </c>
      <c r="F46" s="7" t="s">
        <v>33</v>
      </c>
      <c r="G46" s="7" t="s">
        <v>32</v>
      </c>
      <c r="H46" s="7" t="s">
        <v>31</v>
      </c>
      <c r="I46" s="7" t="s">
        <v>30</v>
      </c>
      <c r="J46" s="7" t="s">
        <v>17</v>
      </c>
      <c r="K46" s="1">
        <v>40</v>
      </c>
      <c r="L46" s="1" t="s">
        <v>26</v>
      </c>
      <c r="M46" s="6">
        <v>0.6</v>
      </c>
      <c r="N46" s="1" t="s">
        <v>29</v>
      </c>
      <c r="O46" s="8">
        <v>1</v>
      </c>
      <c r="P46" s="1" t="s">
        <v>28</v>
      </c>
      <c r="Q46" s="1">
        <v>1</v>
      </c>
      <c r="R46" s="7" t="s">
        <v>13</v>
      </c>
      <c r="S46" s="1" t="s">
        <v>12</v>
      </c>
      <c r="T46" s="1" t="s">
        <v>11</v>
      </c>
      <c r="U46" s="6">
        <v>0.25</v>
      </c>
      <c r="V46" s="4" t="s">
        <v>10</v>
      </c>
      <c r="W46" s="4" t="s">
        <v>9</v>
      </c>
      <c r="X46" s="4" t="s">
        <v>8</v>
      </c>
      <c r="Y46" s="4" t="s">
        <v>27</v>
      </c>
      <c r="Z46" s="5">
        <v>0.6</v>
      </c>
      <c r="AA46" s="2" t="s">
        <v>26</v>
      </c>
      <c r="AB46" s="5">
        <f>+O46-(O46*U46)</f>
        <v>0.75</v>
      </c>
      <c r="AC46" s="2" t="s">
        <v>5</v>
      </c>
      <c r="AD46" s="2" t="s">
        <v>14</v>
      </c>
      <c r="AE46" s="4" t="s">
        <v>3</v>
      </c>
      <c r="AF46" s="4" t="s">
        <v>25</v>
      </c>
      <c r="AG46" s="4" t="s">
        <v>1</v>
      </c>
      <c r="AH46" s="3" t="s">
        <v>0</v>
      </c>
      <c r="AI46" s="2"/>
      <c r="AJ46" s="1"/>
      <c r="AK46" s="1"/>
    </row>
    <row r="47" spans="2:37" ht="96.6" x14ac:dyDescent="0.3">
      <c r="B47" s="4" t="s">
        <v>24</v>
      </c>
      <c r="C47" s="7" t="s">
        <v>23</v>
      </c>
      <c r="D47" s="7" t="s">
        <v>22</v>
      </c>
      <c r="E47" s="9">
        <v>43</v>
      </c>
      <c r="F47" s="7" t="s">
        <v>21</v>
      </c>
      <c r="G47" s="7" t="s">
        <v>20</v>
      </c>
      <c r="H47" s="7" t="s">
        <v>19</v>
      </c>
      <c r="I47" s="7" t="s">
        <v>18</v>
      </c>
      <c r="J47" s="7" t="s">
        <v>17</v>
      </c>
      <c r="K47" s="1">
        <v>3000</v>
      </c>
      <c r="L47" s="1" t="s">
        <v>16</v>
      </c>
      <c r="M47" s="6">
        <v>1</v>
      </c>
      <c r="N47" s="1" t="s">
        <v>15</v>
      </c>
      <c r="O47" s="8">
        <v>0.4</v>
      </c>
      <c r="P47" s="1" t="s">
        <v>14</v>
      </c>
      <c r="Q47" s="1">
        <v>1</v>
      </c>
      <c r="R47" s="7" t="s">
        <v>13</v>
      </c>
      <c r="S47" s="1" t="s">
        <v>12</v>
      </c>
      <c r="T47" s="1" t="s">
        <v>11</v>
      </c>
      <c r="U47" s="6">
        <v>0.25</v>
      </c>
      <c r="V47" s="4" t="s">
        <v>10</v>
      </c>
      <c r="W47" s="4" t="s">
        <v>9</v>
      </c>
      <c r="X47" s="4" t="s">
        <v>8</v>
      </c>
      <c r="Y47" s="4" t="s">
        <v>7</v>
      </c>
      <c r="Z47" s="5">
        <v>1</v>
      </c>
      <c r="AA47" s="2" t="s">
        <v>6</v>
      </c>
      <c r="AB47" s="5">
        <f>+O47-(O47*U47)</f>
        <v>0.30000000000000004</v>
      </c>
      <c r="AC47" s="2" t="s">
        <v>5</v>
      </c>
      <c r="AD47" s="2" t="s">
        <v>4</v>
      </c>
      <c r="AE47" s="4" t="s">
        <v>3</v>
      </c>
      <c r="AF47" s="4" t="s">
        <v>2</v>
      </c>
      <c r="AG47" s="4" t="s">
        <v>1</v>
      </c>
      <c r="AH47" s="3" t="s">
        <v>0</v>
      </c>
      <c r="AI47" s="2"/>
      <c r="AJ47" s="1"/>
      <c r="AK47" s="1"/>
    </row>
  </sheetData>
  <mergeCells count="35">
    <mergeCell ref="B1:AK1"/>
    <mergeCell ref="G7:G8"/>
    <mergeCell ref="I7:I8"/>
    <mergeCell ref="B7:B8"/>
    <mergeCell ref="C7:C8"/>
    <mergeCell ref="D7:D8"/>
    <mergeCell ref="E7:E8"/>
    <mergeCell ref="I40:I41"/>
    <mergeCell ref="J40:J41"/>
    <mergeCell ref="K40:K41"/>
    <mergeCell ref="L40:L41"/>
    <mergeCell ref="M40:M41"/>
    <mergeCell ref="B40:B41"/>
    <mergeCell ref="C40:C41"/>
    <mergeCell ref="D40:D41"/>
    <mergeCell ref="E40:E41"/>
    <mergeCell ref="G40:G41"/>
    <mergeCell ref="S40:S41"/>
    <mergeCell ref="T40:T41"/>
    <mergeCell ref="U40:U41"/>
    <mergeCell ref="V40:V41"/>
    <mergeCell ref="W40:W41"/>
    <mergeCell ref="N40:N41"/>
    <mergeCell ref="O40:O41"/>
    <mergeCell ref="P40:P41"/>
    <mergeCell ref="Q40:Q41"/>
    <mergeCell ref="R40:R41"/>
    <mergeCell ref="AC40:AC41"/>
    <mergeCell ref="AD40:AD41"/>
    <mergeCell ref="AE40:AE41"/>
    <mergeCell ref="X40:X41"/>
    <mergeCell ref="Y40:Y41"/>
    <mergeCell ref="Z40:Z41"/>
    <mergeCell ref="AA40:AA41"/>
    <mergeCell ref="AB40:AB41"/>
  </mergeCells>
  <dataValidations count="110">
    <dataValidation type="list" allowBlank="1" showInputMessage="1" showErrorMessage="1" sqref="F40:F45" xr:uid="{C0188523-2A18-4F0F-909E-7E9387F81F3D}">
      <formula1>$F$18:$F$19</formula1>
    </dataValidation>
    <dataValidation type="list" allowBlank="1" showInputMessage="1" showErrorMessage="1" sqref="AE40:AE42" xr:uid="{7BEE2023-F062-4BCF-B534-C8C107E5BBB7}">
      <formula1>$AE$18:$AE$21</formula1>
    </dataValidation>
    <dataValidation type="list" allowBlank="1" showInputMessage="1" showErrorMessage="1" sqref="AD40:AD42 P42" xr:uid="{D35F00C0-86BD-4684-A4EE-B4829E9753C0}">
      <formula1>$P$18:$P$21</formula1>
    </dataValidation>
    <dataValidation type="list" allowBlank="1" showInputMessage="1" showErrorMessage="1" sqref="J9:J11" xr:uid="{69C33880-A20C-484F-A23C-FED46E460FF4}">
      <formula1>$J$25:$J$29</formula1>
    </dataValidation>
    <dataValidation type="list" allowBlank="1" showInputMessage="1" showErrorMessage="1" sqref="L11 AA9 AA11" xr:uid="{30DDFF05-F06F-4FF0-8F54-29E8CEC812BB}">
      <formula1>$L$25:$L$27</formula1>
    </dataValidation>
    <dataValidation type="list" allowBlank="1" showInputMessage="1" showErrorMessage="1" sqref="O9:O11 M11" xr:uid="{6F59116A-06FA-402D-8476-24338CD21976}">
      <formula1>$M$25:$M$27</formula1>
    </dataValidation>
    <dataValidation type="list" allowBlank="1" showInputMessage="1" showErrorMessage="1" sqref="P9:P11 N9:N11 AC9 AC11 AC15" xr:uid="{D62E3C39-86D3-44D6-B028-AFE64F6A853E}">
      <formula1>$N$25:$N$27</formula1>
    </dataValidation>
    <dataValidation type="list" allowBlank="1" showInputMessage="1" showErrorMessage="1" sqref="J3:J5 J14:J15 J17:J19 J23:J25" xr:uid="{8BDC0B56-D8A9-4AFD-BFF7-2E15251C966C}">
      <formula1>$J$23:$J$27</formula1>
    </dataValidation>
    <dataValidation type="list" allowBlank="1" showInputMessage="1" showErrorMessage="1" errorTitle="SALIDA" error="NO ES UNA DEPENDENCIA VALIDA" promptTitle="DEPENDENCIA" prompt="ELIJA O DIGITE UNA DEPENDENCIA" sqref="D26:D27" xr:uid="{77074505-1F72-4115-993C-0366EE53152C}">
      <formula1>$H$84:$H$105</formula1>
    </dataValidation>
    <dataValidation type="list" showInputMessage="1" showErrorMessage="1" errorTitle="SALIDA" error="NO INGRESO UN  PROCESO CORRECTO" promptTitle="ENTRADA" prompt="SELECCIONE UN PROCESO OGRUPO DE PROCESO" sqref="C26:C27" xr:uid="{38A97B2B-4815-4F65-81AB-F638DF71968A}">
      <formula1>$E$84:$E$99</formula1>
    </dataValidation>
    <dataValidation type="list" allowBlank="1" showInputMessage="1" showErrorMessage="1" errorTitle="DATO NO VALIDO" error="POR FAVOR DIGITE UNA OPCIÓN VALIDO" promptTitle="MACROPROCESO" prompt="SELECCIONE:_x000a_MISIONAL_x000a_APOYO ADMINISTRATIVO_x000a_EVALUACIÓN Y CONTROL" sqref="B26:B27" xr:uid="{6D5E48EE-16E6-4843-8B21-536538BDDCC3}">
      <formula1>$B$84:$B$86</formula1>
    </dataValidation>
    <dataValidation type="list" allowBlank="1" showInputMessage="1" showErrorMessage="1" sqref="AD9:AD11" xr:uid="{415F13BB-538C-45A3-998C-750A092720E6}">
      <formula1>$P$25:$P$27</formula1>
    </dataValidation>
    <dataValidation type="list" allowBlank="1" showInputMessage="1" showErrorMessage="1" sqref="AE9:AE11" xr:uid="{5CD8F690-3CE3-437C-8320-35B41861C330}">
      <formula1>$AE$25:$AE$27</formula1>
    </dataValidation>
    <dataValidation type="list" allowBlank="1" showInputMessage="1" showErrorMessage="1" errorTitle="SALIDA" error="NO ES UNA DEPENDENCIA VALIDA" promptTitle="DEPENDENCIA" prompt="ELIJA O DIGITE UNA DEPENDENCIA" sqref="D46:D47" xr:uid="{1F918289-713A-404F-9F6D-4B2DDF5CDE2E}">
      <formula1>$H$85:$H$106</formula1>
    </dataValidation>
    <dataValidation type="list" showInputMessage="1" showErrorMessage="1" errorTitle="SALIDA" error="NO INGRESO UN  PROCESO CORRECTO" promptTitle="ENTRADA" prompt="SELECCIONE UN PROCESO OGRUPO DE PROCESO" sqref="C46:C47" xr:uid="{FA6786A4-403D-4A26-9CC9-A4ABF1612444}">
      <formula1>$E$85:$E$100</formula1>
    </dataValidation>
    <dataValidation type="list" allowBlank="1" showInputMessage="1" showErrorMessage="1" errorTitle="DATO NO VALIDO" error="POR FAVOR DIGITE UNA OPCIÓN VALIDO" promptTitle="MACROPROCESO" prompt="SELECCIONE:_x000a_MISIONAL_x000a_APOYO ADMINISTRATIVO_x000a_EVALUACIÓN Y CONTROL" sqref="B46:B47" xr:uid="{22DC3AE2-D008-4F58-AF66-A889ADD76700}">
      <formula1>$B$85:$B$87</formula1>
    </dataValidation>
    <dataValidation showInputMessage="1" showErrorMessage="1" errorTitle="SALIDA" error="NO INGRESO UN  PROCESO CORRECTO" promptTitle="ENTRADA" prompt="SELECCIONE UN PROCESO OGRUPO DE PROCESO" sqref="D43:D45" xr:uid="{D6B0EB95-7427-474E-B5D6-CE973E94F002}"/>
    <dataValidation type="list" allowBlank="1" showInputMessage="1" showErrorMessage="1" errorTitle="DATO NO VALIDO" error="POR FAVOR DIGITE UNA OPCIÓN VALIDO" promptTitle="MACROPROCESO" prompt="SELECCIONE:_x000a_MISIONAL_x000a_APOYO ADMINISTRATIVO_x000a_EVALUACIÓN Y CONTROL" sqref="B43:B45" xr:uid="{E1D92F5D-EE53-4F80-96ED-B90BD5E88AE7}">
      <formula1>$B$32:$B$32</formula1>
    </dataValidation>
    <dataValidation type="list" showInputMessage="1" showErrorMessage="1" errorTitle="SALIDA" error="NO INGRESO UN  PROCESO CORRECTO" promptTitle="ENTRADA" prompt="SELECCIONE UN PROCESO OGRUPO DE PROCESO" sqref="C43:C45" xr:uid="{45BDACE5-A706-4D78-9E56-ADACE4DDCF43}">
      <formula1>$E$32:$E$39</formula1>
    </dataValidation>
    <dataValidation type="list" allowBlank="1" showInputMessage="1" showErrorMessage="1" sqref="R43:R45 V43:X45 T43:T44" xr:uid="{8F670FB6-FACF-4DE8-AC39-F4E76B2DFC86}">
      <formula1>#REF!</formula1>
    </dataValidation>
    <dataValidation type="list" allowBlank="1" showInputMessage="1" showErrorMessage="1" sqref="J43:J45" xr:uid="{24AC67B0-1737-47A8-8CFF-BEF335213E42}">
      <formula1>$J$6:$J$6</formula1>
    </dataValidation>
    <dataValidation type="list" allowBlank="1" showInputMessage="1" showErrorMessage="1" sqref="AA43:AA44 L43:L45" xr:uid="{A048EE01-774A-4128-9021-FD70028F2244}">
      <formula1>$L$6:$L$6</formula1>
    </dataValidation>
    <dataValidation type="list" allowBlank="1" showInputMessage="1" showErrorMessage="1" sqref="M43:M44 O43:O45" xr:uid="{6293F20C-273B-48EC-B1F0-437F2A3AEDDC}">
      <formula1>$M$6:$M$6</formula1>
    </dataValidation>
    <dataValidation type="list" allowBlank="1" showInputMessage="1" showErrorMessage="1" sqref="AC43:AC44 N43:N44" xr:uid="{1C354C50-FACF-4C54-A8F9-BAD56E016CFB}">
      <formula1>$N$6:$N$6</formula1>
    </dataValidation>
    <dataValidation type="list" allowBlank="1" showInputMessage="1" showErrorMessage="1" sqref="AD43:AD44 P43:P45" xr:uid="{AFE4A182-24F8-45B1-906C-08E11EB5363E}">
      <formula1>$P$6:$P$6</formula1>
    </dataValidation>
    <dataValidation type="list" allowBlank="1" showInputMessage="1" showErrorMessage="1" sqref="S43:S45" xr:uid="{4CD86AAF-FC7C-4FF2-B6A4-0B38BA42DE9A}">
      <formula1>$S$6:$S$6</formula1>
    </dataValidation>
    <dataValidation type="list" allowBlank="1" showInputMessage="1" showErrorMessage="1" sqref="AE43:AE44" xr:uid="{2BCA3766-9741-4890-BC62-CF06EA87E58A}">
      <formula1>$AE$6:$AE$6</formula1>
    </dataValidation>
    <dataValidation type="list" allowBlank="1" showInputMessage="1" showErrorMessage="1" sqref="AK43:AK44" xr:uid="{CE2AD994-DFD2-4707-85FF-C4BCD7B11897}">
      <formula1>$AK$6:$AK$6</formula1>
    </dataValidation>
    <dataValidation type="list" allowBlank="1" showInputMessage="1" showErrorMessage="1" sqref="J40 J42" xr:uid="{0C358A9A-6C3C-49DE-9B1D-7DB82E992D03}">
      <formula1>$J$18:$J$24</formula1>
    </dataValidation>
    <dataValidation type="list" allowBlank="1" showInputMessage="1" showErrorMessage="1" sqref="X40 X42" xr:uid="{13E836BB-9CE5-4665-B0B5-152A13B7F3E5}">
      <formula1>$X$18:$X$19</formula1>
    </dataValidation>
    <dataValidation type="list" allowBlank="1" showInputMessage="1" showErrorMessage="1" sqref="W40 W42" xr:uid="{D5A531BA-5B3E-4D0B-AB43-F3807CC40D96}">
      <formula1>$W$18:$W$19</formula1>
    </dataValidation>
    <dataValidation type="list" allowBlank="1" showInputMessage="1" showErrorMessage="1" sqref="V40 V42" xr:uid="{3013A1AF-982D-491A-A083-54F0E1996D1D}">
      <formula1>$V$18:$V$19</formula1>
    </dataValidation>
    <dataValidation type="list" allowBlank="1" showInputMessage="1" showErrorMessage="1" sqref="T40 T42" xr:uid="{FCABA77D-011C-48D7-9098-9B7D73B02E46}">
      <formula1>$T$18:$T$19</formula1>
    </dataValidation>
    <dataValidation type="list" allowBlank="1" showInputMessage="1" showErrorMessage="1" sqref="S40 S42" xr:uid="{E7FA1E34-30A1-4673-A36A-6B45CA2B94DD}">
      <formula1>$S$18:$S$20</formula1>
    </dataValidation>
    <dataValidation type="list" allowBlank="1" showInputMessage="1" showErrorMessage="1" sqref="R40 R42" xr:uid="{34BB7913-02C3-4157-B276-AE3E449FD518}">
      <formula1>$R$18:$R$19</formula1>
    </dataValidation>
    <dataValidation type="list" allowBlank="1" showInputMessage="1" showErrorMessage="1" sqref="N40 AC40:AC42 N42" xr:uid="{28360709-AEAC-4A9C-A528-750C530A4E90}">
      <formula1>$N$18:$N$22</formula1>
    </dataValidation>
    <dataValidation type="list" allowBlank="1" showInputMessage="1" showErrorMessage="1" sqref="AA40 L40 AA42 L42" xr:uid="{D0E0BBB2-BB30-4C10-907E-1A6F48C16952}">
      <formula1>$L$18:$L$22</formula1>
    </dataValidation>
    <dataValidation type="list" allowBlank="1" showInputMessage="1" showErrorMessage="1" errorTitle="SALIDA" error="NO ES UNA DEPENDENCIA VALIDA" promptTitle="DEPENDENCIA" prompt="ELIJA O DIGITE UNA DEPENDENCIA" sqref="D38" xr:uid="{7F789409-30D8-486A-B0BF-F8164D8D6F36}">
      <formula1>$H$96:$H$117</formula1>
    </dataValidation>
    <dataValidation type="list" showInputMessage="1" showErrorMessage="1" errorTitle="SALIDA" error="NO INGRESO UN  PROCESO CORRECTO" promptTitle="ENTRADA" prompt="SELECCIONE UN PROCESO OGRUPO DE PROCESO" sqref="C38" xr:uid="{0D3F3A04-55D3-4642-90A8-AA37AD097C30}">
      <formula1>$E$96:$E$111</formula1>
    </dataValidation>
    <dataValidation type="list" allowBlank="1" showInputMessage="1" showErrorMessage="1" errorTitle="DATO NO VALIDO" error="POR FAVOR DIGITE UNA OPCIÓN VALIDO" promptTitle="MACROPROCESO" prompt="SELECCIONE:_x000a_MISIONAL_x000a_APOYO ADMINISTRATIVO_x000a_EVALUACIÓN Y CONTROL" sqref="B38" xr:uid="{FC5872C3-EABC-4D1A-A360-82CCE7973DA2}">
      <formula1>$B$96:$B$98</formula1>
    </dataValidation>
    <dataValidation type="list" showInputMessage="1" showErrorMessage="1" errorTitle="SALIDA" error="NO INGRESO UN  PROCESO CORRECTO" promptTitle="ENTRADA" prompt="SELECCIONE UN PROCESO OGRUPO DE PROCESO" sqref="C28:C30" xr:uid="{0CBEEC5E-4B85-4F94-B1D5-F6504C18C171}">
      <formula1>$E$94:$E$109</formula1>
    </dataValidation>
    <dataValidation type="list" allowBlank="1" showInputMessage="1" showErrorMessage="1" errorTitle="DATO NO VALIDO" error="POR FAVOR DIGITE UNA OPCIÓN VALIDO" promptTitle="MACROPROCESO" prompt="SELECCIONE:_x000a_MISIONAL_x000a_APOYO ADMINISTRATIVO_x000a_EVALUACIÓN Y CONTROL" sqref="B28:B30" xr:uid="{F17080AC-17B2-427D-A16C-792373E47826}">
      <formula1>$B$94:$B$96</formula1>
    </dataValidation>
    <dataValidation type="list" allowBlank="1" showInputMessage="1" showErrorMessage="1" errorTitle="SALIDA" error="NO ES UNA DEPENDENCIA VALIDA" promptTitle="DEPENDENCIA" prompt="ELIJA O DIGITE UNA DEPENDENCIA" sqref="D28:D30" xr:uid="{98F2F7E9-31FE-4281-87A1-62A210EA8D7F}">
      <formula1>$H$94:$H$115</formula1>
    </dataValidation>
    <dataValidation type="list" allowBlank="1" showInputMessage="1" showErrorMessage="1" sqref="AE20:AE22 AE46:AE47 AE26:AE37" xr:uid="{78477864-77B8-4F6D-A4FE-204F7C13F1ED}">
      <formula1>$AE$20:$AE$23</formula1>
    </dataValidation>
    <dataValidation type="list" allowBlank="1" showInputMessage="1" showErrorMessage="1" sqref="AK20:AK22 AK26:AK27 AK46 AK31:AK33" xr:uid="{70655502-175B-4349-86B9-540303B94A1C}">
      <formula1>$AK$20:$AK$22</formula1>
    </dataValidation>
    <dataValidation type="list" allowBlank="1" showInputMessage="1" showErrorMessage="1" sqref="F20:F21 F46:F47 F26:F27 F31:F33" xr:uid="{F63DE4BF-A985-482D-881F-0129868987B6}">
      <formula1>$F$20:$F$21</formula1>
    </dataValidation>
    <dataValidation type="list" allowBlank="1" showInputMessage="1" showErrorMessage="1" sqref="J20:J22 J46:J47 J26:J27 J31:J33" xr:uid="{AA5850CE-4DFC-4B42-A30E-16FA8C6D4970}">
      <formula1>$J$20:$J$26</formula1>
    </dataValidation>
    <dataValidation type="list" allowBlank="1" showInputMessage="1" showErrorMessage="1" sqref="AA20:AA22 L20:L22 AA26:AA27 L46:L47 AA46:AA47 L26:L27 AA29:AA33 L31:L33" xr:uid="{49231731-76AC-456D-82AD-A52D1C2BAB43}">
      <formula1>$L$20:$L$24</formula1>
    </dataValidation>
    <dataValidation type="list" allowBlank="1" showInputMessage="1" showErrorMessage="1" sqref="O20:O22 M20:M22 M26:M27 O26:O27 M46:M47 O46:O47 AB31 O31:O33 M31:M33 Z32:Z33" xr:uid="{A1556BE8-7014-4133-9FF3-79EF07AFBF32}">
      <formula1>$M$20:$M$24</formula1>
    </dataValidation>
    <dataValidation type="list" allowBlank="1" showInputMessage="1" showErrorMessage="1" sqref="AC20:AC22 N20:N22 P22 N26:N27 AC26:AC27 AC46:AC47 N46:N47 N31:N33 AC31:AC33" xr:uid="{CACB447D-F7BF-442A-88E9-37C377C4487B}">
      <formula1>$N$20:$N$24</formula1>
    </dataValidation>
    <dataValidation type="list" allowBlank="1" showInputMessage="1" showErrorMessage="1" sqref="AD20:AD22 P20:P21 P26:P27 AD26:AD27 AD46:AD47 P46:P47 AD31:AD33 P31:P33" xr:uid="{E4FBD0CC-46CD-4E1B-A0B7-25507532408D}">
      <formula1>$P$20:$P$23</formula1>
    </dataValidation>
    <dataValidation type="list" allowBlank="1" showInputMessage="1" showErrorMessage="1" sqref="R20:R22 R26:R27 R46:R47 R31:R33" xr:uid="{DEC6D115-D6E6-421B-89FC-3AC44A791BD7}">
      <formula1>$R$20:$R$21</formula1>
    </dataValidation>
    <dataValidation type="list" allowBlank="1" showInputMessage="1" showErrorMessage="1" sqref="S20:S22 S26:S27 S46:S47 S31:S33" xr:uid="{244DD4F2-4906-44F8-9DEC-2A1925C639E2}">
      <formula1>$S$20:$S$22</formula1>
    </dataValidation>
    <dataValidation type="list" allowBlank="1" showInputMessage="1" showErrorMessage="1" sqref="T20:T22 T26:T27 T46:T47 T31:T33" xr:uid="{D8804DA0-A68B-414B-B408-3075D34BC8C6}">
      <formula1>$T$20:$T$21</formula1>
    </dataValidation>
    <dataValidation type="list" allowBlank="1" showInputMessage="1" showErrorMessage="1" sqref="V20:V22 V46:V47 V26:V27 V31:V33" xr:uid="{06A97BF9-B1E5-4896-AA28-449B3C84F901}">
      <formula1>$V$20:$V$21</formula1>
    </dataValidation>
    <dataValidation type="list" allowBlank="1" showInputMessage="1" showErrorMessage="1" sqref="W20:W22 W46:W47 W26:W27 W31:W33" xr:uid="{9FAAACA9-C517-4F3F-B1FD-AC19D518A28D}">
      <formula1>$W$20:$W$21</formula1>
    </dataValidation>
    <dataValidation type="list" allowBlank="1" showInputMessage="1" showErrorMessage="1" sqref="X20:X22 X46:X47 X26:X27 X31:X33" xr:uid="{E722384E-22BC-4512-9A67-30212E78AE3F}">
      <formula1>$X$20:$X$21</formula1>
    </dataValidation>
    <dataValidation type="list" allowBlank="1" showInputMessage="1" showErrorMessage="1" sqref="M35:M36 O16 M16 O12:O13 M12:M13 O35:O39 M38:M39" xr:uid="{E74A2D64-A0D1-46B6-90B0-B0AB7B381D58}">
      <formula1>$M$24:$M$27</formula1>
    </dataValidation>
    <dataValidation type="list" allowBlank="1" showInputMessage="1" showErrorMessage="1" sqref="S12:S13 S16 S28:S30 S35:S39" xr:uid="{CE33EAA6-34A5-41D9-9803-1BF0FFDFE0BF}">
      <formula1>$S$24:$S$26</formula1>
    </dataValidation>
    <dataValidation type="list" allowBlank="1" showInputMessage="1" showErrorMessage="1" sqref="T12:T13 T16 T28:T30 T35:T39" xr:uid="{D831971D-B9F4-4E61-AD9E-7893649EBE17}">
      <formula1>$T$24:$T$25</formula1>
    </dataValidation>
    <dataValidation type="list" allowBlank="1" showInputMessage="1" showErrorMessage="1" sqref="W12:W13 W16 W28:W30 W35:W39" xr:uid="{32A8A2EB-DEAA-49DC-A007-B70520375644}">
      <formula1>$W$24:$W$25</formula1>
    </dataValidation>
    <dataValidation type="list" allowBlank="1" showInputMessage="1" showErrorMessage="1" sqref="F9:F10" xr:uid="{0299B96B-1A19-43F5-8DA1-6E8F430B6641}">
      <formula1>$F$25:$F$26</formula1>
    </dataValidation>
    <dataValidation type="list" allowBlank="1" showInputMessage="1" showErrorMessage="1" sqref="R9 R11" xr:uid="{7945A482-3A03-437C-9918-92E2C67993E1}">
      <formula1>$R$25:$R$26</formula1>
    </dataValidation>
    <dataValidation type="list" allowBlank="1" showInputMessage="1" showErrorMessage="1" sqref="S9:S11" xr:uid="{5B445105-186D-492D-B64B-C86093F70943}">
      <formula1>$S$25:$S$27</formula1>
    </dataValidation>
    <dataValidation type="list" allowBlank="1" showInputMessage="1" showErrorMessage="1" sqref="T9:T11" xr:uid="{43894388-EE87-4A3D-AFEE-B4C83C560C20}">
      <formula1>$T$25:$T$26</formula1>
    </dataValidation>
    <dataValidation type="list" allowBlank="1" showInputMessage="1" showErrorMessage="1" sqref="V9:V13" xr:uid="{856A4339-4956-44B1-9DF2-067A8C337336}">
      <formula1>$V$25:$V$26</formula1>
    </dataValidation>
    <dataValidation type="list" allowBlank="1" showInputMessage="1" showErrorMessage="1" sqref="W9:W11" xr:uid="{41409654-5184-4371-8AE8-8AA7E4B1B6DF}">
      <formula1>$W$25:$W$26</formula1>
    </dataValidation>
    <dataValidation type="list" allowBlank="1" showInputMessage="1" showErrorMessage="1" sqref="X9:X11" xr:uid="{E278926F-7170-49B6-9AA9-15EA90223F9A}">
      <formula1>$X$25:$X$26</formula1>
    </dataValidation>
    <dataValidation type="list" allowBlank="1" showInputMessage="1" showErrorMessage="1" sqref="AK9:AK11" xr:uid="{C9686524-B98F-425E-AD4D-D9C1E1768A82}">
      <formula1>$AK$25:$AK$27</formula1>
    </dataValidation>
    <dataValidation type="list" allowBlank="1" showInputMessage="1" showErrorMessage="1" sqref="F7:F8 F12:F13 F16 F22 F28:F30 F35:F39" xr:uid="{BA859361-B693-4019-BB66-5C9C87AB6E76}">
      <formula1>$F$24:$F$25</formula1>
    </dataValidation>
    <dataValidation type="list" allowBlank="1" showInputMessage="1" showErrorMessage="1" sqref="J28:J30 J7:J8 J12:J13 J16 J35:J39" xr:uid="{1B316945-AF1E-4091-B56F-D757175137A8}">
      <formula1>$J$24:$J$28</formula1>
    </dataValidation>
    <dataValidation type="list" allowBlank="1" showInputMessage="1" showErrorMessage="1" sqref="L28:L30 AA28 AA16 L16 AA12:AA13 L12:L13 AA10 AA7:AA8 L35:L39 AA38:AA39" xr:uid="{C43A9223-2DDB-456B-8B70-18B59F8B5218}">
      <formula1>$L$24:$L$27</formula1>
    </dataValidation>
    <dataValidation type="list" allowBlank="1" showInputMessage="1" showErrorMessage="1" sqref="AC28:AC30 AD37 N28:N30 AC16 N16 AC12:AC13 N12:N13 AC7:AC8 N35:N39 AC35:AC39" xr:uid="{3894A5C7-3C97-483D-B75D-8D860B58E4ED}">
      <formula1>$N$24:$N$27</formula1>
    </dataValidation>
    <dataValidation type="list" allowBlank="1" showInputMessage="1" showErrorMessage="1" sqref="AD7:AD8 P12:P13 AD12:AD13 P16 AD16 P28:P30 AD35:AD36 AD38:AD39 P35:P39" xr:uid="{90AEAA8B-27C6-4ED1-BBD1-14859070CCF3}">
      <formula1>$P$24:$P$27</formula1>
    </dataValidation>
    <dataValidation type="list" allowBlank="1" showInputMessage="1" showErrorMessage="1" sqref="R7:R8 R12:R13 R15:R16 R28:R30 R35:R39" xr:uid="{FF6664EA-3CC8-46EF-86FE-6D42B915C447}">
      <formula1>$R$24:$R$25</formula1>
    </dataValidation>
    <dataValidation type="list" allowBlank="1" showInputMessage="1" showErrorMessage="1" sqref="V7:V8 V16 V28:V30 V35:V39" xr:uid="{B5D99BE6-FD99-47BE-80F9-B1433DC47A1B}">
      <formula1>$V$24:$V$25</formula1>
    </dataValidation>
    <dataValidation type="list" allowBlank="1" showInputMessage="1" showErrorMessage="1" sqref="X12:X16 X28:X30 X35:X39" xr:uid="{654497EF-DF05-4382-8711-BFEDCCFCDCD1}">
      <formula1>$X$24:$X$25</formula1>
    </dataValidation>
    <dataValidation type="list" allowBlank="1" showInputMessage="1" showErrorMessage="1" sqref="AE12:AE13 AE16 AE38:AE39" xr:uid="{75EA794D-F344-4627-9BDB-B922474229FC}">
      <formula1>$AE$24:$AE$27</formula1>
    </dataValidation>
    <dataValidation type="list" allowBlank="1" showInputMessage="1" showErrorMessage="1" sqref="AK7:AK8 AK12:AK13 AK16 AK35:AK39" xr:uid="{90FBA371-05D6-4F55-818A-719091E85F2F}">
      <formula1>$AK$24:$AK$26</formula1>
    </dataValidation>
    <dataValidation type="list" showInputMessage="1" showErrorMessage="1" errorTitle="SALIDA" error="NO INGRESO UN  PROCESO CORRECTO" promptTitle="ENTRADA" prompt="SELECCIONE UN PROCESO OGRUPO DE PROCESO" sqref="C7:C8" xr:uid="{996687C8-38AD-4693-BCD7-62C30251A2CA}">
      <formula1>$E$88:$E$103</formula1>
    </dataValidation>
    <dataValidation allowBlank="1" showInputMessage="1" showErrorMessage="1" errorTitle="DATO NO VALIDO" error="POR FAVOR DIGITE UNA OPCIÓN VALIDO" promptTitle="MACROPROCESO" prompt="SELECCIONE:_x000a_MISIONAL_x000a_APOYO ADMINISTRATIVO_x000a_EVALUACIÓN Y CONTROL" sqref="B7" xr:uid="{D7E5E879-DE60-4C4C-9794-57C97C62B114}"/>
    <dataValidation allowBlank="1" showInputMessage="1" showErrorMessage="1" errorTitle="SALIDA" error="NO ES UNA DEPENDENCIA VALIDA" promptTitle="DEPENDENCIA" prompt="ELIJA O DIGITE UNA DEPENDENCIA" sqref="D7:D8" xr:uid="{8034631B-DAC2-4A72-AB9E-B624BC343C69}"/>
    <dataValidation type="list" allowBlank="1" showErrorMessage="1" sqref="J6" xr:uid="{99E78753-87C0-45BA-B1ED-78E6E678FFF6}">
      <formula1>$J$20:$J$26</formula1>
    </dataValidation>
    <dataValidation type="list" allowBlank="1" showErrorMessage="1" sqref="T6" xr:uid="{444905B7-C95C-40FB-BC1F-D616F59FE918}">
      <formula1>$T$20:$T$21</formula1>
    </dataValidation>
    <dataValidation type="list" allowBlank="1" showInputMessage="1" showErrorMessage="1" prompt="MACROPROCESO - SELECCIONE:_x000a_MISIONAL_x000a_APOYO ADMINISTRATIVO_x000a_EVALUACIÓN Y CONTROL" sqref="B6" xr:uid="{0D0066BC-39D8-43FE-949E-BE9BBAC57E8A}">
      <formula1>$B$84:$B$86</formula1>
    </dataValidation>
    <dataValidation type="list" allowBlank="1" showErrorMessage="1" sqref="N6 AC6" xr:uid="{337C8A59-AB49-48A1-8213-3E68E547C2BD}">
      <formula1>$N$20:$N$24</formula1>
    </dataValidation>
    <dataValidation type="list" allowBlank="1" showErrorMessage="1" sqref="R6" xr:uid="{9DA56F8C-FD7D-4AA2-B9F0-652CB06D64CC}">
      <formula1>$R$20:$R$21</formula1>
    </dataValidation>
    <dataValidation type="list" allowBlank="1" showInputMessage="1" showErrorMessage="1" prompt="ENTRADA - SELECCIONE UN PROCESO OGRUPO DE PROCESO" sqref="C6" xr:uid="{8E516C37-1BF5-4DC8-ABCB-04371B328A92}">
      <formula1>$E$84:$E$99</formula1>
    </dataValidation>
    <dataValidation type="list" allowBlank="1" showErrorMessage="1" sqref="M6 O6" xr:uid="{96360D2E-6C16-4546-9119-86CEF922A078}">
      <formula1>$M$20:$M$24</formula1>
    </dataValidation>
    <dataValidation type="list" allowBlank="1" showErrorMessage="1" sqref="V6" xr:uid="{5B181F44-BD45-4421-833D-C706CBA3327A}">
      <formula1>$V$20:$V$21</formula1>
    </dataValidation>
    <dataValidation type="list" allowBlank="1" showErrorMessage="1" sqref="AA6 L6 AA15 AD15" xr:uid="{4690361C-1B94-4F41-AE94-E3B33612A3CA}">
      <formula1>$L$20:$L$24</formula1>
    </dataValidation>
    <dataValidation type="list" allowBlank="1" showErrorMessage="1" sqref="P6" xr:uid="{F6B3C4B6-F47D-4BF6-B6CE-6AF8C4E9D891}">
      <formula1>$P$20:$P$23</formula1>
    </dataValidation>
    <dataValidation type="list" allowBlank="1" showErrorMessage="1" sqref="W6" xr:uid="{76CC792C-AA2B-4AD5-864D-2337DE889DDB}">
      <formula1>$W$20:$W$21</formula1>
    </dataValidation>
    <dataValidation type="list" allowBlank="1" showErrorMessage="1" sqref="S6" xr:uid="{2906CD29-DD94-4BE3-9BE8-6475ED48F00B}">
      <formula1>$S$20:$S$22</formula1>
    </dataValidation>
    <dataValidation type="list" allowBlank="1" showErrorMessage="1" sqref="X6 X8" xr:uid="{2CCD5B33-7FA3-403B-871A-B43BD448B1F3}">
      <formula1>$X$20:$X$21</formula1>
    </dataValidation>
    <dataValidation type="list" allowBlank="1" showErrorMessage="1" sqref="F6" xr:uid="{41CA69C0-540B-452B-B4FD-A6B2EF1EC4B4}">
      <formula1>$F$20:$F$21</formula1>
    </dataValidation>
    <dataValidation type="list" allowBlank="1" showErrorMessage="1" sqref="AE6:AE8" xr:uid="{B8118DEB-5DC8-492A-BEDD-4093D1883697}">
      <formula1>$AF$20:$AF$23</formula1>
    </dataValidation>
    <dataValidation type="list" allowBlank="1" showInputMessage="1" showErrorMessage="1" sqref="F3:F5 F14:F15 F17:F19 F23:F25" xr:uid="{1A977253-3C2D-4A35-B83F-3D57D294D7B7}">
      <formula1>$F$23:$F$24</formula1>
    </dataValidation>
    <dataValidation type="list" allowBlank="1" showInputMessage="1" showErrorMessage="1" sqref="L3:L5 AA3:AA5 L9:L10 L14:L15 AA14 AA17:AA19 L17:L19 AA23:AA25 L23:L25" xr:uid="{4C50E489-1564-4DD4-BDCD-DAA925EBEDEB}">
      <formula1>$L$23:$L$27</formula1>
    </dataValidation>
    <dataValidation type="list" allowBlank="1" showInputMessage="1" showErrorMessage="1" sqref="O3:O5 M3:M5 M9:M10 O14:O15 M14:M15 Z15 O17:O19 M17:M19 O23:O25 M23:M25" xr:uid="{A17043B4-8A7F-4BDC-BD92-F8B0AB416195}">
      <formula1>$M$23:$M$27</formula1>
    </dataValidation>
    <dataValidation type="list" allowBlank="1" showInputMessage="1" showErrorMessage="1" sqref="AC3:AC5 N3:N5 AC10 N14:N15 AC14 AC17:AC19 N17:N19 AC23:AC25 N23:N25" xr:uid="{FBF6E62A-4508-4F1B-828C-CC04FF78E0D8}">
      <formula1>$N$23:$N$27</formula1>
    </dataValidation>
    <dataValidation type="list" allowBlank="1" showInputMessage="1" showErrorMessage="1" sqref="P3:P5 P14:P15 AD14 AD17:AD19 P17:P19 AD23:AD25 P23:P25" xr:uid="{86FB70EB-27D7-4BDC-9A48-D5E307787BEE}">
      <formula1>$P$23:$P$26</formula1>
    </dataValidation>
    <dataValidation type="list" allowBlank="1" showInputMessage="1" showErrorMessage="1" sqref="R3:R5 R10 R14 R17:R19 R23:R25" xr:uid="{02ABB5FB-31B7-416D-A264-A6999DAB9ED5}">
      <formula1>$R$23:$R$24</formula1>
    </dataValidation>
    <dataValidation type="list" allowBlank="1" showInputMessage="1" showErrorMessage="1" sqref="S3:S5 S14:S15 S17:S19 S23:S25" xr:uid="{EC7D7F2D-1455-4253-B05A-FC469919E90A}">
      <formula1>$S$23:$S$25</formula1>
    </dataValidation>
    <dataValidation type="list" allowBlank="1" showInputMessage="1" showErrorMessage="1" sqref="T3:T5 T14:T15 T17:T19 T23:T25" xr:uid="{952A1B28-6C3B-4D30-87D2-16DE45F8F948}">
      <formula1>$T$23:$T$24</formula1>
    </dataValidation>
    <dataValidation type="list" allowBlank="1" showInputMessage="1" showErrorMessage="1" sqref="V3:V5 V14:V15 V17:V19 V23:V25" xr:uid="{8AEB38AD-B729-49AF-9BB6-E190D944C61E}">
      <formula1>$V$23:$V$24</formula1>
    </dataValidation>
    <dataValidation type="list" allowBlank="1" showInputMessage="1" showErrorMessage="1" sqref="W3:W5 W14:W15 W17:W19 W23:W25" xr:uid="{F737C68F-8F0F-4746-BF07-06CD6FA9A60C}">
      <formula1>$W$23:$W$24</formula1>
    </dataValidation>
    <dataValidation type="list" allowBlank="1" showInputMessage="1" showErrorMessage="1" sqref="X3:X5 X7 X17:X19 X23:X25" xr:uid="{B35BA883-6DBD-4A23-8517-FD6427B345D8}">
      <formula1>$X$23:$X$24</formula1>
    </dataValidation>
    <dataValidation type="list" allowBlank="1" showInputMessage="1" showErrorMessage="1" sqref="AE3:AE5 AE14:AE15 AE17:AE19 AE23:AE25" xr:uid="{1155E716-F6F0-498B-9B14-91C342240FDF}">
      <formula1>$AE$23:$AE$26</formula1>
    </dataValidation>
    <dataValidation type="list" allowBlank="1" showInputMessage="1" showErrorMessage="1" sqref="AK3:AK5 AK14:AK15 AK17:AK19 AK23:AK25" xr:uid="{AA052A76-024E-4BFF-962D-88710F525F90}">
      <formula1>$AK$23:$AK$25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CD97-FA05-4075-8136-9A8DD9AE403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 (2)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2024-09-13T21:43:22Z</dcterms:created>
  <dcterms:modified xsi:type="dcterms:W3CDTF">2024-09-13T21:49:11Z</dcterms:modified>
</cp:coreProperties>
</file>